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M:\22 Entreprises\Accord volontaire - Fedil\Accord 2017-2020\Modèles de documents\"/>
    </mc:Choice>
  </mc:AlternateContent>
  <xr:revisionPtr revIDLastSave="0" documentId="13_ncr:1_{CF203844-C130-4FD2-9F4C-78B79774F6AA}" xr6:coauthVersionLast="40" xr6:coauthVersionMax="40" xr10:uidLastSave="{00000000-0000-0000-0000-000000000000}"/>
  <bookViews>
    <workbookView xWindow="-120" yWindow="-120" windowWidth="29040" windowHeight="15840" xr2:uid="{00000000-000D-0000-FFFF-FFFF00000000}"/>
  </bookViews>
  <sheets>
    <sheet name="Page de garde" sheetId="1" r:id="rId1"/>
    <sheet name="Evaluation" sheetId="13" r:id="rId2"/>
    <sheet name="Programme actions" sheetId="14" r:id="rId3"/>
    <sheet name="Référence" sheetId="2" r:id="rId4"/>
    <sheet name="2017" sheetId="3" r:id="rId5"/>
    <sheet name="2018" sheetId="9" r:id="rId6"/>
    <sheet name="2019" sheetId="10" r:id="rId7"/>
    <sheet name="2020" sheetId="11" r:id="rId8"/>
    <sheet name="Résumé" sheetId="8" r:id="rId9"/>
    <sheet name="Listes" sheetId="12" state="hidden"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3" l="1"/>
  <c r="C28" i="13"/>
  <c r="G51" i="11" l="1"/>
  <c r="G51" i="10"/>
  <c r="G51" i="9"/>
  <c r="G53" i="2"/>
  <c r="G98" i="2"/>
  <c r="G51" i="3"/>
  <c r="G99" i="10" l="1"/>
  <c r="G100" i="10"/>
  <c r="G101" i="10"/>
  <c r="G102" i="10"/>
  <c r="G103" i="10"/>
  <c r="G104" i="10"/>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99" i="9"/>
  <c r="G100" i="9"/>
  <c r="G101" i="9"/>
  <c r="G102" i="9"/>
  <c r="G103" i="9"/>
  <c r="G104"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99" i="3"/>
  <c r="G48" i="11" l="1"/>
  <c r="G47" i="11"/>
  <c r="G46" i="11"/>
  <c r="G45" i="11"/>
  <c r="G44" i="11"/>
  <c r="G43" i="11"/>
  <c r="G42" i="11"/>
  <c r="G41" i="11"/>
  <c r="G40" i="11"/>
  <c r="G39" i="11"/>
  <c r="G38" i="11"/>
  <c r="G37" i="11"/>
  <c r="G36" i="11"/>
  <c r="G35" i="11"/>
  <c r="G34" i="11"/>
  <c r="G33" i="11"/>
  <c r="G32" i="11"/>
  <c r="G31" i="11"/>
  <c r="G30" i="11"/>
  <c r="G29" i="11"/>
  <c r="G28" i="11"/>
  <c r="G48" i="10"/>
  <c r="G47" i="10"/>
  <c r="G46" i="10"/>
  <c r="G45" i="10"/>
  <c r="G44" i="10"/>
  <c r="G43" i="10"/>
  <c r="G42" i="10"/>
  <c r="G41" i="10"/>
  <c r="G40" i="10"/>
  <c r="G39" i="10"/>
  <c r="G38" i="10"/>
  <c r="G37" i="10"/>
  <c r="G36" i="10"/>
  <c r="G35" i="10"/>
  <c r="G34" i="10"/>
  <c r="G33" i="10"/>
  <c r="G32" i="10"/>
  <c r="G31" i="10"/>
  <c r="G30" i="10"/>
  <c r="G29" i="10"/>
  <c r="G28" i="10"/>
  <c r="G48" i="9"/>
  <c r="G47" i="9"/>
  <c r="G46" i="9"/>
  <c r="G45" i="9"/>
  <c r="G44" i="9"/>
  <c r="G43" i="9"/>
  <c r="G42" i="9"/>
  <c r="G41" i="9"/>
  <c r="G40" i="9"/>
  <c r="G39" i="9"/>
  <c r="G38" i="9"/>
  <c r="G37" i="9"/>
  <c r="G36" i="9"/>
  <c r="G35" i="9"/>
  <c r="G34" i="9"/>
  <c r="G33" i="9"/>
  <c r="G32" i="9"/>
  <c r="G31" i="9"/>
  <c r="G30" i="9"/>
  <c r="G29" i="9"/>
  <c r="G28" i="9"/>
  <c r="G48" i="3"/>
  <c r="G47" i="3"/>
  <c r="G46" i="3"/>
  <c r="G45" i="3"/>
  <c r="G44" i="3"/>
  <c r="G43" i="3"/>
  <c r="G42" i="3"/>
  <c r="G41" i="3"/>
  <c r="G40" i="3"/>
  <c r="G39" i="3"/>
  <c r="G38" i="3"/>
  <c r="G37" i="3"/>
  <c r="G36" i="3"/>
  <c r="G35" i="3"/>
  <c r="G34" i="3"/>
  <c r="G33" i="3"/>
  <c r="G32" i="3"/>
  <c r="G31" i="3"/>
  <c r="G30" i="3"/>
  <c r="G29" i="3"/>
  <c r="G28" i="3"/>
  <c r="G95" i="2"/>
  <c r="G94" i="2"/>
  <c r="G93" i="2"/>
  <c r="G92" i="2"/>
  <c r="G91" i="2"/>
  <c r="G90" i="2"/>
  <c r="G89" i="2"/>
  <c r="G88" i="2"/>
  <c r="G87" i="2"/>
  <c r="G86" i="2"/>
  <c r="G85" i="2"/>
  <c r="G84" i="2"/>
  <c r="G83" i="2"/>
  <c r="G82" i="2"/>
  <c r="G81" i="2"/>
  <c r="G80" i="2"/>
  <c r="G79" i="2"/>
  <c r="G78" i="2"/>
  <c r="G77" i="2"/>
  <c r="G76" i="2"/>
  <c r="G75" i="2"/>
  <c r="G50" i="2"/>
  <c r="G49" i="2"/>
  <c r="G48" i="2"/>
  <c r="G47" i="2"/>
  <c r="G46" i="2"/>
  <c r="G45" i="2"/>
  <c r="G44" i="2"/>
  <c r="G43" i="2"/>
  <c r="G42" i="2"/>
  <c r="G41" i="2"/>
  <c r="G40" i="2"/>
  <c r="G39" i="2"/>
  <c r="G38" i="2"/>
  <c r="G37" i="2"/>
  <c r="G36" i="2"/>
  <c r="G35" i="2"/>
  <c r="G34" i="2"/>
  <c r="G33" i="2"/>
  <c r="G32" i="2"/>
  <c r="G31" i="2"/>
  <c r="G30" i="2"/>
  <c r="B65" i="11" l="1"/>
  <c r="B65" i="10"/>
  <c r="B65" i="9"/>
  <c r="G53" i="11" l="1"/>
  <c r="G52" i="11"/>
  <c r="G50" i="11"/>
  <c r="G53" i="10"/>
  <c r="G52" i="10"/>
  <c r="G50" i="10"/>
  <c r="G53" i="9"/>
  <c r="G52" i="9"/>
  <c r="G50" i="9"/>
  <c r="G97" i="2"/>
  <c r="G99" i="2"/>
  <c r="G100" i="2"/>
  <c r="G101" i="2" s="1"/>
  <c r="G55" i="2"/>
  <c r="G54" i="2"/>
  <c r="G52" i="2"/>
  <c r="G56" i="2" s="1"/>
  <c r="G53" i="3"/>
  <c r="G52" i="3"/>
  <c r="G50" i="3"/>
  <c r="G54" i="11" l="1"/>
  <c r="G54" i="9"/>
  <c r="G54" i="10"/>
  <c r="G54" i="3"/>
  <c r="A121" i="2"/>
  <c r="A120" i="2"/>
  <c r="A119" i="2"/>
  <c r="A118" i="2"/>
  <c r="A117" i="2"/>
  <c r="A116" i="2"/>
  <c r="A64" i="3"/>
  <c r="A63" i="3"/>
  <c r="A62" i="3"/>
  <c r="A61" i="3"/>
  <c r="A60" i="3"/>
  <c r="A59" i="3"/>
  <c r="A64" i="9"/>
  <c r="A63" i="9"/>
  <c r="A62" i="9"/>
  <c r="A61" i="9"/>
  <c r="A60" i="9"/>
  <c r="A59" i="9"/>
  <c r="A64" i="10"/>
  <c r="A63" i="10"/>
  <c r="A62" i="10"/>
  <c r="A61" i="10"/>
  <c r="A60" i="10"/>
  <c r="A59" i="10"/>
  <c r="A64" i="11"/>
  <c r="A63" i="11"/>
  <c r="A62" i="11"/>
  <c r="A61" i="11"/>
  <c r="A60" i="11"/>
  <c r="A59" i="11"/>
  <c r="A13" i="8"/>
  <c r="A12" i="8"/>
  <c r="A11" i="8"/>
  <c r="A10" i="8"/>
  <c r="A9" i="8"/>
  <c r="A8" i="8"/>
  <c r="E4" i="8" l="1"/>
  <c r="F4" i="8"/>
  <c r="G139" i="3"/>
  <c r="G139" i="9" l="1"/>
  <c r="G121" i="2" l="1"/>
  <c r="G120" i="2"/>
  <c r="G119" i="2"/>
  <c r="G118" i="2"/>
  <c r="G117" i="2"/>
  <c r="E64" i="11"/>
  <c r="E63" i="11"/>
  <c r="E62" i="11"/>
  <c r="E61" i="11"/>
  <c r="E60" i="11"/>
  <c r="E59" i="11"/>
  <c r="B13" i="8"/>
  <c r="B12" i="8"/>
  <c r="B11" i="8"/>
  <c r="B10" i="8"/>
  <c r="B9" i="8"/>
  <c r="B8" i="8"/>
  <c r="E64" i="10"/>
  <c r="E63" i="10"/>
  <c r="E62" i="10"/>
  <c r="E61" i="10"/>
  <c r="E60" i="10"/>
  <c r="E59" i="10"/>
  <c r="E64" i="9"/>
  <c r="E63" i="9"/>
  <c r="E62" i="9"/>
  <c r="E61" i="9"/>
  <c r="E60" i="9"/>
  <c r="E59" i="9"/>
  <c r="E64" i="3"/>
  <c r="E63" i="3"/>
  <c r="E62" i="3"/>
  <c r="E61" i="3"/>
  <c r="E60" i="3"/>
  <c r="E59" i="3"/>
  <c r="H121" i="2"/>
  <c r="H120" i="2"/>
  <c r="H119" i="2"/>
  <c r="H118" i="2"/>
  <c r="H117" i="2"/>
  <c r="H116" i="2"/>
  <c r="E116" i="2"/>
  <c r="E117" i="2"/>
  <c r="E118" i="2"/>
  <c r="E119" i="2"/>
  <c r="E120" i="2"/>
  <c r="E121" i="2"/>
  <c r="D111" i="2"/>
  <c r="D110" i="2"/>
  <c r="D109" i="2"/>
  <c r="D108" i="2"/>
  <c r="G17" i="8" l="1"/>
  <c r="F17" i="8"/>
  <c r="E17" i="8"/>
  <c r="D17" i="8"/>
  <c r="D64" i="11" l="1"/>
  <c r="G13" i="8" s="1"/>
  <c r="D63" i="11"/>
  <c r="G12" i="8" s="1"/>
  <c r="D62" i="11"/>
  <c r="G11" i="8" s="1"/>
  <c r="D60" i="11"/>
  <c r="G9" i="8" s="1"/>
  <c r="D64" i="10"/>
  <c r="F13" i="8" s="1"/>
  <c r="D63" i="10"/>
  <c r="F12" i="8" s="1"/>
  <c r="D62" i="10"/>
  <c r="F11" i="8" s="1"/>
  <c r="D60" i="10"/>
  <c r="F9" i="8" s="1"/>
  <c r="D64" i="9"/>
  <c r="E13" i="8" s="1"/>
  <c r="D63" i="9"/>
  <c r="E12" i="8" s="1"/>
  <c r="D62" i="9"/>
  <c r="E11" i="8" s="1"/>
  <c r="D60" i="9"/>
  <c r="E9" i="8" s="1"/>
  <c r="G4" i="8" l="1"/>
  <c r="C9" i="8"/>
  <c r="H9" i="8" s="1"/>
  <c r="C10" i="8"/>
  <c r="C11" i="8"/>
  <c r="H11" i="8" s="1"/>
  <c r="C12" i="8"/>
  <c r="H12" i="8" s="1"/>
  <c r="C13" i="8"/>
  <c r="H13" i="8" s="1"/>
  <c r="D121" i="2"/>
  <c r="D120" i="2"/>
  <c r="D119" i="2"/>
  <c r="D118" i="2"/>
  <c r="D117" i="2"/>
  <c r="D59" i="9" l="1"/>
  <c r="E8" i="8" s="1"/>
  <c r="G139" i="11"/>
  <c r="G20" i="8" s="1"/>
  <c r="D59" i="11"/>
  <c r="G8" i="8" s="1"/>
  <c r="D61" i="9"/>
  <c r="E10" i="8" s="1"/>
  <c r="D61" i="11"/>
  <c r="G10" i="8" s="1"/>
  <c r="H10" i="8" s="1"/>
  <c r="D61" i="10"/>
  <c r="F10" i="8" s="1"/>
  <c r="E20" i="8" l="1"/>
  <c r="H17" i="8"/>
  <c r="D107" i="2"/>
  <c r="D20" i="8" l="1"/>
  <c r="D60" i="3"/>
  <c r="D9" i="8" s="1"/>
  <c r="D62" i="3"/>
  <c r="D11" i="8" s="1"/>
  <c r="D63" i="3"/>
  <c r="D12" i="8" s="1"/>
  <c r="D64" i="3"/>
  <c r="D13" i="8" s="1"/>
  <c r="D61" i="3" l="1"/>
  <c r="D10" i="8" s="1"/>
  <c r="B112" i="2" l="1"/>
  <c r="D106" i="2"/>
  <c r="C113" i="2" l="1"/>
  <c r="G122" i="2" l="1"/>
  <c r="D116" i="2"/>
  <c r="C123" i="2" s="1"/>
  <c r="G123" i="2" s="1"/>
  <c r="G116" i="2"/>
  <c r="B122" i="2"/>
  <c r="C66" i="3" l="1"/>
  <c r="B72" i="3" s="1"/>
  <c r="C66" i="9"/>
  <c r="B72" i="9" s="1"/>
  <c r="C4" i="8"/>
  <c r="H4" i="8" s="1"/>
  <c r="C66" i="11"/>
  <c r="C8" i="8"/>
  <c r="H8" i="8" s="1"/>
  <c r="C66" i="10"/>
  <c r="B72" i="10" s="1"/>
  <c r="C5" i="8"/>
  <c r="H5" i="8" s="1"/>
  <c r="B128" i="2"/>
  <c r="B72" i="11" l="1"/>
  <c r="G16" i="8" s="1"/>
  <c r="G5" i="8"/>
  <c r="C16" i="8"/>
  <c r="H16" i="8" s="1"/>
  <c r="E16" i="8"/>
  <c r="E5" i="8"/>
  <c r="F16" i="8"/>
  <c r="F5" i="8"/>
  <c r="D5" i="8"/>
  <c r="D16" i="8"/>
  <c r="D4" i="8" l="1"/>
  <c r="D59" i="3" l="1"/>
  <c r="D8" i="8" s="1"/>
  <c r="B65" i="3"/>
  <c r="G139" i="10"/>
  <c r="F20" i="8" s="1"/>
  <c r="D59" i="10" l="1"/>
  <c r="F8" i="8" s="1"/>
</calcChain>
</file>

<file path=xl/sharedStrings.xml><?xml version="1.0" encoding="utf-8"?>
<sst xmlns="http://schemas.openxmlformats.org/spreadsheetml/2006/main" count="1284" uniqueCount="257">
  <si>
    <t>Nom de l'entreprise</t>
  </si>
  <si>
    <t>Adresse du site</t>
  </si>
  <si>
    <t>Adresse postale</t>
  </si>
  <si>
    <t>Personne de contact</t>
  </si>
  <si>
    <t>Fonction</t>
  </si>
  <si>
    <t>Téléphone</t>
  </si>
  <si>
    <t>e-mail</t>
  </si>
  <si>
    <t>Vecteurs</t>
  </si>
  <si>
    <t>Fioul EL</t>
  </si>
  <si>
    <t>Facteurs de conversion</t>
  </si>
  <si>
    <t>Gaz naturel H</t>
  </si>
  <si>
    <t>Electricité</t>
  </si>
  <si>
    <t>Houille</t>
  </si>
  <si>
    <t>Lignite</t>
  </si>
  <si>
    <t>Copeaux de bois</t>
  </si>
  <si>
    <t>Bois de chauffage</t>
  </si>
  <si>
    <t>Pellets</t>
  </si>
  <si>
    <t>Biogaz</t>
  </si>
  <si>
    <t>Huile de colza</t>
  </si>
  <si>
    <t>Chauffage urbain</t>
  </si>
  <si>
    <t>Energies renouvelables</t>
  </si>
  <si>
    <t>Autres (à préciser)</t>
  </si>
  <si>
    <t>Unités</t>
  </si>
  <si>
    <t>MWh</t>
  </si>
  <si>
    <t>litre</t>
  </si>
  <si>
    <t>kWh</t>
  </si>
  <si>
    <t>kg</t>
  </si>
  <si>
    <t>rm</t>
  </si>
  <si>
    <t>A préciser</t>
  </si>
  <si>
    <t>kWh/kWh</t>
  </si>
  <si>
    <t>kWh/litre</t>
  </si>
  <si>
    <t>kWh/Nm3</t>
  </si>
  <si>
    <t>kWh/kg</t>
  </si>
  <si>
    <t>kWh/Sm3</t>
  </si>
  <si>
    <t>kWh/rm</t>
  </si>
  <si>
    <t>Gaz liquéfié</t>
  </si>
  <si>
    <t>IEE (sans unité)</t>
  </si>
  <si>
    <t>Description de la mesure</t>
  </si>
  <si>
    <t>Economies d'énergie totales réalisées en 2017</t>
  </si>
  <si>
    <t>ci,2019</t>
  </si>
  <si>
    <t>ci,2020</t>
  </si>
  <si>
    <t>Référence</t>
  </si>
  <si>
    <r>
      <t>E</t>
    </r>
    <r>
      <rPr>
        <vertAlign val="subscript"/>
        <sz val="11"/>
        <color theme="1"/>
        <rFont val="Calibri"/>
        <family val="2"/>
        <scheme val="minor"/>
      </rPr>
      <t>nette,a</t>
    </r>
  </si>
  <si>
    <t>Indice d'efficacité énergétique</t>
  </si>
  <si>
    <t>Evolution</t>
  </si>
  <si>
    <r>
      <t>IEE</t>
    </r>
    <r>
      <rPr>
        <vertAlign val="subscript"/>
        <sz val="11"/>
        <color theme="1"/>
        <rFont val="Calibri"/>
        <family val="2"/>
        <scheme val="minor"/>
      </rPr>
      <t>a</t>
    </r>
  </si>
  <si>
    <t>Rappel des engagements en matière de confidentialité</t>
  </si>
  <si>
    <t>Monitoring de l'efficacité énergétique</t>
  </si>
  <si>
    <r>
      <t>E</t>
    </r>
    <r>
      <rPr>
        <vertAlign val="subscript"/>
        <sz val="11"/>
        <color theme="1"/>
        <rFont val="Calibri"/>
        <family val="2"/>
        <scheme val="minor"/>
      </rPr>
      <t>théor,a</t>
    </r>
  </si>
  <si>
    <t>Consommation théorique (MWh/a)</t>
  </si>
  <si>
    <t xml:space="preserve"> </t>
  </si>
  <si>
    <t>Economies d'énergie (MWh/a)</t>
  </si>
  <si>
    <t xml:space="preserve">Le Gouvernement, myenergy et la FEDIL s’engagent à respecter les règles de confidentialité vis-à-vis des entreprises adhérentes qui participent au monitoring. Ces règles concernent entre autres la non-divulgation des données individuelles d’entreprises permettant d’identifier leur consommation d’énergie, leur niveau de production ou l’évolution de leur indicateur d’efficacité énergétique.  </t>
  </si>
  <si>
    <t>Tél. +352 40 66 58 36</t>
  </si>
  <si>
    <t xml:space="preserve">FEDIL : </t>
  </si>
  <si>
    <t>myenergy :</t>
  </si>
  <si>
    <t>M. Fabrice Conrod</t>
  </si>
  <si>
    <t>Année 2015</t>
  </si>
  <si>
    <t>Année 2014</t>
  </si>
  <si>
    <t>Energie de référence</t>
  </si>
  <si>
    <t>3. Consommations spécifiques de référence</t>
  </si>
  <si>
    <t>4. Vérification de l'indice d'efficacité énergétique de référence</t>
  </si>
  <si>
    <t>DV
années</t>
  </si>
  <si>
    <r>
      <t>VEE</t>
    </r>
    <r>
      <rPr>
        <vertAlign val="subscript"/>
        <sz val="11"/>
        <color theme="1"/>
        <rFont val="Calibri"/>
        <family val="2"/>
        <scheme val="minor"/>
      </rPr>
      <t>a</t>
    </r>
  </si>
  <si>
    <t>1. Management énergétique</t>
  </si>
  <si>
    <t>1.1. Responsable énergie</t>
  </si>
  <si>
    <t>1.2. Identification du potentiel</t>
  </si>
  <si>
    <t>1.3. Programme d'action</t>
  </si>
  <si>
    <t>(veuillez cocher la case adéquate)</t>
  </si>
  <si>
    <t xml:space="preserve">   Veuillez svp indiquer ses coordonnées ci-dessous :</t>
  </si>
  <si>
    <t xml:space="preserve">   Un responsable énergie est-il désigné ?</t>
  </si>
  <si>
    <t xml:space="preserve">   Fonction</t>
  </si>
  <si>
    <t xml:space="preserve">   Téléphone</t>
  </si>
  <si>
    <t xml:space="preserve">   e-mail</t>
  </si>
  <si>
    <t xml:space="preserve">   Nom et prénom</t>
  </si>
  <si>
    <r>
      <rPr>
        <sz val="11"/>
        <color theme="1"/>
        <rFont val="Calibri"/>
        <family val="2"/>
      </rPr>
      <t xml:space="preserve">□ </t>
    </r>
    <r>
      <rPr>
        <sz val="11"/>
        <color theme="1"/>
        <rFont val="Calibri"/>
        <family val="2"/>
        <scheme val="minor"/>
      </rPr>
      <t xml:space="preserve"> Oui</t>
    </r>
  </si>
  <si>
    <t>□   Non</t>
  </si>
  <si>
    <t>JJ/MM/AAAA</t>
  </si>
  <si>
    <t xml:space="preserve">   Si oui, veuillez svp indiquer sa date de réalisation</t>
  </si>
  <si>
    <t xml:space="preserve">   Si oui, veuillez svp joindre une copie de ce document en format électronique</t>
  </si>
  <si>
    <t xml:space="preserve">   Une identification du potentiel est-elle réalisée conformément aux exigences de l'article I.(1) de l'accord volontaire?</t>
  </si>
  <si>
    <t xml:space="preserve">   Un programme d'action est-il réalisé conformément aux exigences de l'article I.(1) de l'accord volontaire?</t>
  </si>
  <si>
    <r>
      <t>Nm</t>
    </r>
    <r>
      <rPr>
        <vertAlign val="superscript"/>
        <sz val="11"/>
        <color theme="1"/>
        <rFont val="Calibri"/>
        <family val="2"/>
        <scheme val="minor"/>
      </rPr>
      <t>3</t>
    </r>
  </si>
  <si>
    <r>
      <t>Sm</t>
    </r>
    <r>
      <rPr>
        <vertAlign val="superscript"/>
        <sz val="11"/>
        <color theme="1"/>
        <rFont val="Calibri"/>
        <family val="2"/>
        <scheme val="minor"/>
      </rPr>
      <t>3</t>
    </r>
  </si>
  <si>
    <r>
      <t>IEE</t>
    </r>
    <r>
      <rPr>
        <vertAlign val="subscript"/>
        <sz val="11"/>
        <color theme="1"/>
        <rFont val="Calibri"/>
        <family val="2"/>
        <scheme val="minor"/>
      </rPr>
      <t>2017</t>
    </r>
  </si>
  <si>
    <t>2.2. Consommations spécifiques</t>
  </si>
  <si>
    <t>2.3. Calcul de l'indice d'efficacité énergétique pour l'année 2017</t>
  </si>
  <si>
    <t>3. Rapport final</t>
  </si>
  <si>
    <t xml:space="preserve">   Cette exigence n'est pas à remplir en 2017</t>
  </si>
  <si>
    <t>4. Audit énergétique</t>
  </si>
  <si>
    <t xml:space="preserve">   Un audit énergétique est-il réalisée conformément aux exigences de l'article I.(4) de l'accord volontaire?</t>
  </si>
  <si>
    <t>5. Formations</t>
  </si>
  <si>
    <t xml:space="preserve">   Si oui, veuillez svp indiquer : </t>
  </si>
  <si>
    <t xml:space="preserve">      Le nombre d'hommes-jours de formation effectifs</t>
  </si>
  <si>
    <t xml:space="preserve">      Les catégories de personnes formées</t>
  </si>
  <si>
    <t>6. Echange de bonnes pratiques</t>
  </si>
  <si>
    <t xml:space="preserve">   conformément aux exigences de l'article I.(6) de l'accord volontaire?</t>
  </si>
  <si>
    <t xml:space="preserve">   Si oui, veuillez svp indiquer les dates de participation</t>
  </si>
  <si>
    <t xml:space="preserve">   Si oui, veuillez svp indiquer la(les) date(s) de participation</t>
  </si>
  <si>
    <t>7. Consultation avec les fournisseurs d'énergie</t>
  </si>
  <si>
    <t xml:space="preserve">   Votre entreprise a-t-elle participé activement aux séances d'échange de bonnes pratiques en 2017, et ce,</t>
  </si>
  <si>
    <t xml:space="preserve">   Votre entreprise a-t-elle participé passivement aux séances d'échange de bonnes pratiques en 2017, et ce,</t>
  </si>
  <si>
    <t xml:space="preserve">   Votre entreprise a-t-elle consulté l'une ou plusieurs parties obligées en 2017, et ce,</t>
  </si>
  <si>
    <t xml:space="preserve">   conformément aux exigences de l'article I.(7) de l'accord volontaire?</t>
  </si>
  <si>
    <t>Date</t>
  </si>
  <si>
    <t xml:space="preserve">      Veuillez svp joindre une copie des certificats de formation en format électronique</t>
  </si>
  <si>
    <t>Enette,2018</t>
  </si>
  <si>
    <t>Enette,i,2018</t>
  </si>
  <si>
    <t>Pi,2018</t>
  </si>
  <si>
    <t>ci,2018</t>
  </si>
  <si>
    <t>2.3. Calcul de l'indice d'efficacité énergétique pour l'année 2018</t>
  </si>
  <si>
    <t xml:space="preserve">   Cette exigence n'est pas à remplir en 2018</t>
  </si>
  <si>
    <t xml:space="preserve">   Votre entreprise a-t-elle participé activement aux séances d'échange de bonnes pratiques en 2018, et ce,</t>
  </si>
  <si>
    <t xml:space="preserve">   Votre entreprise a-t-elle participé passivement aux séances d'échange de bonnes pratiques en 2018, et ce,</t>
  </si>
  <si>
    <t xml:space="preserve">   Votre entreprise a-t-elle consulté l'une ou plusieurs parties obligées en 2018, et ce,</t>
  </si>
  <si>
    <t>Enette,2019</t>
  </si>
  <si>
    <t>Enette,i,2019</t>
  </si>
  <si>
    <t>Pi,2019</t>
  </si>
  <si>
    <t>2.3. Calcul de l'indice d'efficacité énergétique pour l'année 2019</t>
  </si>
  <si>
    <t xml:space="preserve">   Cette exigence n'est pas à remplir en 2019</t>
  </si>
  <si>
    <t xml:space="preserve">   Votre entreprise a-t-elle participé activement aux séances d'échange de bonnes pratiques en 2019, et ce,</t>
  </si>
  <si>
    <t xml:space="preserve">   Votre entreprise a-t-elle participé passivement aux séances d'échange de bonnes pratiques en 2019, et ce,</t>
  </si>
  <si>
    <t xml:space="preserve">   Votre entreprise a-t-elle consulté l'une ou plusieurs parties obligées en 2019, et ce,</t>
  </si>
  <si>
    <t>Enette,2020</t>
  </si>
  <si>
    <t>Enette,i,2020</t>
  </si>
  <si>
    <t>Pi,2020</t>
  </si>
  <si>
    <t>2.3. Calcul de l'indice d'efficacité énergétique pour l'année 2020</t>
  </si>
  <si>
    <t xml:space="preserve">   Votre entreprise a-t-elle participé activement aux séances d'échange de bonnes pratiques en 2020, et ce,</t>
  </si>
  <si>
    <t xml:space="preserve">   Votre entreprise a-t-elle participé passivement aux séances d'échange de bonnes pratiques en 2020, et ce,</t>
  </si>
  <si>
    <t xml:space="preserve">   Votre entreprise a-t-elle consulté l'une ou plusieurs parties obligées en 2020, et ce,</t>
  </si>
  <si>
    <r>
      <t>c</t>
    </r>
    <r>
      <rPr>
        <sz val="11"/>
        <color theme="1"/>
        <rFont val="Calibri"/>
        <family val="2"/>
        <scheme val="minor"/>
      </rPr>
      <t xml:space="preserve"> ref,i</t>
    </r>
  </si>
  <si>
    <t>IEE,ref</t>
  </si>
  <si>
    <t>Enette,2017</t>
  </si>
  <si>
    <t>Enette,2015</t>
  </si>
  <si>
    <t>Données relatives à l'année 2017</t>
  </si>
  <si>
    <t>Données relatives à l'année 2018</t>
  </si>
  <si>
    <t>Données relatives à l'année 2019</t>
  </si>
  <si>
    <t>Données relatives à l'année 2020</t>
  </si>
  <si>
    <t>Données relatives à la période de référence</t>
  </si>
  <si>
    <t xml:space="preserve">   Un rapport final est-il réalisée conformément aux exigences de l'article I.(3) de l'accord volontaire?</t>
  </si>
  <si>
    <t>Consommations spécifiques c i,a</t>
  </si>
  <si>
    <t>VEE,2018</t>
  </si>
  <si>
    <t>IEE,2018</t>
  </si>
  <si>
    <t>IEE,2019</t>
  </si>
  <si>
    <t>VEE,2019</t>
  </si>
  <si>
    <t>IEE,2020</t>
  </si>
  <si>
    <t>VEE,2020</t>
  </si>
  <si>
    <t>Enette,2014</t>
  </si>
  <si>
    <t>N.B. : IEE, ref doit avoir une valeur unitaire</t>
  </si>
  <si>
    <t>Trajectoire indicative objectif commun -7%</t>
  </si>
  <si>
    <t>Consommation énergétique finale nette (MWh/a)</t>
  </si>
  <si>
    <t>Accord volontaire FEDIL 2017-2020</t>
  </si>
  <si>
    <t xml:space="preserve">fabrice.conrod@myenergy.lu </t>
  </si>
  <si>
    <t xml:space="preserve">chantal.hubsch@fedil.lu </t>
  </si>
  <si>
    <t>Mme Chantal Hubsch</t>
  </si>
  <si>
    <t>N.B: Pour établir correctement le calcul de l'IEE, veuillez vous référer à la note explicative et méthodologique</t>
  </si>
  <si>
    <t>Economies d'énergie</t>
  </si>
  <si>
    <t>de référence</t>
  </si>
  <si>
    <t>Consommations spécifiques</t>
  </si>
  <si>
    <t>N.B: Toutes les cellules représentant Enette annuelle doivent contenir une valeur égale pour une même année</t>
  </si>
  <si>
    <t xml:space="preserve">      Le(s) centre(s) de formation</t>
  </si>
  <si>
    <t xml:space="preserve">   Les formations sont-elles réalisées conformément aux exigences de l'article I.(5) de l'accord volontaire  ?</t>
  </si>
  <si>
    <t>VEE,2017</t>
  </si>
  <si>
    <t>Tél. +352 43 53 66 1</t>
  </si>
  <si>
    <t>2. Monitoring de l'efficacité énergétique et des mesures d'efficacité énergétique</t>
  </si>
  <si>
    <t>2.1. Consommation énergétique annuelle nette</t>
  </si>
  <si>
    <t>2.4. Descriptif de l'évolution de l'indice d'efficacité énergétique</t>
  </si>
  <si>
    <t xml:space="preserve">   Une proposition de plan de formation est-elle réalisée conformément aux exigences de l'article I.(5) de l'accord volontaire?</t>
  </si>
  <si>
    <t xml:space="preserve">   Pour rappel, elles doivent être réalisées AVANT le 01/01/2020)</t>
  </si>
  <si>
    <t xml:space="preserve">   Si oui, veuillez svp indiquer la(les) date(s)  ainsi que les noms des fournisseurs et personnes de contact rencontrées</t>
  </si>
  <si>
    <t>Fournisseur</t>
  </si>
  <si>
    <t>2. Consommation énergétique annuelle nette</t>
  </si>
  <si>
    <t>3. Consommation énergétique annuelle nette</t>
  </si>
  <si>
    <t>Identification de l'entreprise et de la personne de contact</t>
  </si>
  <si>
    <t>Modalités de retour</t>
  </si>
  <si>
    <t>Personnes de contact</t>
  </si>
  <si>
    <t>Résumé et évolution de la performance énergétique 2017 - 2020</t>
  </si>
  <si>
    <t>Cette méthode ne pourra être modifiée durant la période de validité de l'accord volontaire.</t>
  </si>
  <si>
    <t xml:space="preserve">Les formulaires sont à renvoyer par voie électronique, en format Excel, accompagnés des documents demandés, pour le 1er juin 2018 à la Fedil à l'attention de Mme Hubsch.
E-mail : chantal.hubsch@fedil.lu </t>
  </si>
  <si>
    <t>Veuillez décrire ci-dessous votre méthode de détermination de l'unité de volume de production et de l'indice d'efficacité énergétique.</t>
  </si>
  <si>
    <t>L'introduction du détail de l'énergie finale nette Enette,i,a par produit ou activité est facultative et sans impact sur la valeur de l'indice d'efficacité énergétique IEE.
Ceci permet néanmoins de tracer l'évolution des consommations spécifiques en dernière page.</t>
  </si>
  <si>
    <t>Année de
début</t>
  </si>
  <si>
    <t>1. Description de l'unité de volume de production et de la méthode de calcul de l'indice d'efficacité énergétique individuel</t>
  </si>
  <si>
    <t>Economies 
VEEP en MWh</t>
  </si>
  <si>
    <t>Economies 
VEE en MWh</t>
  </si>
  <si>
    <t>M. Jean-Marc Zahlen</t>
  </si>
  <si>
    <t>Jean-Marc.Zahlen@fedil.lu</t>
  </si>
  <si>
    <t>Tél. +352 43 53 66 605</t>
  </si>
  <si>
    <t>Importations d'énergie</t>
  </si>
  <si>
    <t>Exportations d'énergie</t>
  </si>
  <si>
    <t>Quantitiés</t>
  </si>
  <si>
    <t>Energie</t>
  </si>
  <si>
    <t>N.B: les exportations d'énergie sont à introduire en valeurs négatives, p.ex. -5840 MWh</t>
  </si>
  <si>
    <t>Economies d'énergie totales réalisées de 2017 à 2018</t>
  </si>
  <si>
    <t>Economies d'énergie totales réalisées de 2017 à 2019</t>
  </si>
  <si>
    <t>Economies d'énergie totales réalisées de 2017 à 2020</t>
  </si>
  <si>
    <t>2.5. Mesures d'efficacité énergétique actives et économies d'énergie réalisées</t>
  </si>
  <si>
    <t>Energie théorique</t>
  </si>
  <si>
    <t>Catégorie</t>
  </si>
  <si>
    <t>AE Appareils électroménagers</t>
  </si>
  <si>
    <t>BA Bâtiments</t>
  </si>
  <si>
    <t>EB Equipement de bureau</t>
  </si>
  <si>
    <t>EC Eclairage</t>
  </si>
  <si>
    <t>MO Moteurs</t>
  </si>
  <si>
    <t>PO Pompes</t>
  </si>
  <si>
    <t>VE Ventilation</t>
  </si>
  <si>
    <t>AC Air comprimé</t>
  </si>
  <si>
    <t>PI Procédés industriels</t>
  </si>
  <si>
    <t>CI Chaudières industrielles</t>
  </si>
  <si>
    <t>SR Systèmes de réfrigération</t>
  </si>
  <si>
    <t>ME Management de l’énergie</t>
  </si>
  <si>
    <t>TR Transport</t>
  </si>
  <si>
    <t>TE Tertiaire</t>
  </si>
  <si>
    <t>SP Mesure spécifique</t>
  </si>
  <si>
    <t>Catégories de mesures d'efficacité énergétique</t>
  </si>
  <si>
    <r>
      <t>Activités ou Produits P</t>
    </r>
    <r>
      <rPr>
        <b/>
        <vertAlign val="subscript"/>
        <sz val="11"/>
        <color theme="1"/>
        <rFont val="Calibri"/>
        <family val="2"/>
        <scheme val="minor"/>
      </rPr>
      <t>i</t>
    </r>
  </si>
  <si>
    <r>
      <t xml:space="preserve">Energie théorique </t>
    </r>
    <r>
      <rPr>
        <b/>
        <sz val="11"/>
        <color theme="1"/>
        <rFont val="Symbol"/>
        <family val="1"/>
        <charset val="2"/>
      </rPr>
      <t>S</t>
    </r>
    <r>
      <rPr>
        <b/>
        <sz val="11"/>
        <color theme="1"/>
        <rFont val="Calibri"/>
        <family val="2"/>
        <scheme val="minor"/>
      </rPr>
      <t>P</t>
    </r>
    <r>
      <rPr>
        <b/>
        <vertAlign val="subscript"/>
        <sz val="11"/>
        <color theme="1"/>
        <rFont val="Calibri"/>
        <family val="2"/>
        <scheme val="minor"/>
      </rPr>
      <t>i</t>
    </r>
    <r>
      <rPr>
        <b/>
        <sz val="11"/>
        <color theme="1"/>
        <rFont val="Calibri"/>
        <family val="2"/>
        <scheme val="minor"/>
      </rPr>
      <t xml:space="preserve"> x c</t>
    </r>
    <r>
      <rPr>
        <b/>
        <vertAlign val="subscript"/>
        <sz val="11"/>
        <color theme="1"/>
        <rFont val="Calibri"/>
        <family val="2"/>
        <scheme val="minor"/>
      </rPr>
      <t>ref,i</t>
    </r>
  </si>
  <si>
    <t>Enette,i,2017</t>
  </si>
  <si>
    <t>Pi,2017</t>
  </si>
  <si>
    <t>ci,2017</t>
  </si>
  <si>
    <t>Enette,i,2014</t>
  </si>
  <si>
    <t>Pi, 2014</t>
  </si>
  <si>
    <t>c i,2014</t>
  </si>
  <si>
    <t>Enette,i,2015</t>
  </si>
  <si>
    <t>Pi, 2015</t>
  </si>
  <si>
    <t>c i,2015</t>
  </si>
  <si>
    <r>
      <t xml:space="preserve">Energie théorique </t>
    </r>
    <r>
      <rPr>
        <b/>
        <sz val="11"/>
        <color theme="1"/>
        <rFont val="Symbol"/>
        <family val="1"/>
        <charset val="2"/>
      </rPr>
      <t>S</t>
    </r>
    <r>
      <rPr>
        <b/>
        <sz val="11"/>
        <color theme="1"/>
        <rFont val="Calibri"/>
        <family val="2"/>
        <scheme val="minor"/>
      </rPr>
      <t>Pi x cref,i</t>
    </r>
  </si>
  <si>
    <t>Soutien par
EEOS ?</t>
  </si>
  <si>
    <r>
      <t>Le présent formulaire de collecte des données a pour but de réaliser une partie du suivi des engagements pris par les entreprises adhérant à l’accord volontaire.  Ce nouveau format permet une collecte et un traitement facilités des informations,  et réalise automatiquement le calcul de l'indice d'efficacité énergétique.
Dans l’intérêt général afin de garantir le bon fonctionnement de cet accord volontaire,</t>
    </r>
    <r>
      <rPr>
        <b/>
        <sz val="11"/>
        <color theme="1"/>
        <rFont val="Calibri"/>
        <family val="2"/>
        <scheme val="minor"/>
      </rPr>
      <t xml:space="preserve"> nous rappelons aux adhérents la nécessité de fournir toutes les informations requises et dans les délais prévus</t>
    </r>
    <r>
      <rPr>
        <sz val="11"/>
        <color theme="1"/>
        <rFont val="Calibri"/>
        <family val="2"/>
        <scheme val="minor"/>
      </rPr>
      <t>, comme ceci est précisé par l'accord volontaire. Dans le cas contraire, l’article IX de l’accord volontaire sera appliqué.
"(...) Lorsqu’une entreprise adhérente n’a pas répondu à ses missions dans le respect des délais prévus, un rappel lui est adressé par la FEDIL précisant les manquements à l’engagement pris. En l’absence d’une mise en conformité de l’entreprise adhérente avec les engagements pris 10 jours ouvrables avant le 1er octobre de chaque année, les parties signataires peuvent décider d’exclure l’entreprise de l’accord volontaire pour un an. L’entreprise pourra réintégrer l’accord volontaire par après lorsqu’elle en fait la demande. Cette exclusion survit un an après la période de validité du présent accord volontaire. (...)"</t>
    </r>
  </si>
  <si>
    <r>
      <rPr>
        <b/>
        <sz val="11"/>
        <color theme="1"/>
        <rFont val="Symbol"/>
        <family val="1"/>
        <charset val="2"/>
      </rPr>
      <t>S</t>
    </r>
    <r>
      <rPr>
        <b/>
        <sz val="11"/>
        <color theme="1"/>
        <rFont val="Calibri"/>
        <family val="2"/>
        <scheme val="minor"/>
      </rPr>
      <t xml:space="preserve"> Enette,i,2017</t>
    </r>
  </si>
  <si>
    <r>
      <rPr>
        <b/>
        <sz val="11"/>
        <color theme="1"/>
        <rFont val="Symbol"/>
        <family val="1"/>
        <charset val="2"/>
      </rPr>
      <t>S</t>
    </r>
    <r>
      <rPr>
        <b/>
        <sz val="11"/>
        <color theme="1"/>
        <rFont val="Calibri"/>
        <family val="2"/>
        <scheme val="minor"/>
      </rPr>
      <t xml:space="preserve"> Enette,i,2015</t>
    </r>
  </si>
  <si>
    <r>
      <rPr>
        <b/>
        <sz val="11"/>
        <color theme="1"/>
        <rFont val="Symbol"/>
        <family val="1"/>
        <charset val="2"/>
      </rPr>
      <t>S</t>
    </r>
    <r>
      <rPr>
        <b/>
        <sz val="11"/>
        <color theme="1"/>
        <rFont val="Calibri"/>
        <family val="2"/>
        <scheme val="minor"/>
      </rPr>
      <t xml:space="preserve"> Enette,i,2014</t>
    </r>
  </si>
  <si>
    <r>
      <rPr>
        <b/>
        <sz val="11"/>
        <color theme="1"/>
        <rFont val="Symbol"/>
        <family val="1"/>
        <charset val="2"/>
      </rPr>
      <t>S</t>
    </r>
    <r>
      <rPr>
        <b/>
        <sz val="11"/>
        <color theme="1"/>
        <rFont val="Calibri"/>
        <family val="2"/>
        <scheme val="minor"/>
      </rPr>
      <t xml:space="preserve"> Enette,i,2018</t>
    </r>
  </si>
  <si>
    <r>
      <rPr>
        <b/>
        <sz val="11"/>
        <color theme="1"/>
        <rFont val="Symbol"/>
        <family val="1"/>
        <charset val="2"/>
      </rPr>
      <t>S</t>
    </r>
    <r>
      <rPr>
        <b/>
        <sz val="11"/>
        <color theme="1"/>
        <rFont val="Calibri"/>
        <family val="2"/>
        <scheme val="minor"/>
      </rPr>
      <t xml:space="preserve"> Enette,i,2019</t>
    </r>
  </si>
  <si>
    <r>
      <rPr>
        <b/>
        <sz val="11"/>
        <color theme="1"/>
        <rFont val="Symbol"/>
        <family val="1"/>
        <charset val="2"/>
      </rPr>
      <t>S</t>
    </r>
    <r>
      <rPr>
        <b/>
        <sz val="11"/>
        <color theme="1"/>
        <rFont val="Calibri"/>
        <family val="2"/>
        <scheme val="minor"/>
      </rPr>
      <t xml:space="preserve"> Enette,i,2020</t>
    </r>
  </si>
  <si>
    <t>Mesures d'efficacité énergétique potentielles</t>
  </si>
  <si>
    <t>Economies
VEEP
(MWh/a)</t>
  </si>
  <si>
    <t>Impact sur IEE 
(%)</t>
  </si>
  <si>
    <t>ROI
(ans)</t>
  </si>
  <si>
    <t>Justification
lorsque ROI&lt;3 ans</t>
  </si>
  <si>
    <t>Documentation des potentiels d'économies et  sources documentaires</t>
  </si>
  <si>
    <t>Mesure 1</t>
  </si>
  <si>
    <t>Mesure 2</t>
  </si>
  <si>
    <t>Mesure 3</t>
  </si>
  <si>
    <t>…</t>
  </si>
  <si>
    <t>TOTAL</t>
  </si>
  <si>
    <t>Programme d'actions faisant partie du management de l'énergie</t>
  </si>
  <si>
    <t>VEEP
(MWh/a)</t>
  </si>
  <si>
    <t>Responsable</t>
  </si>
  <si>
    <t>Calendrier de réalisation</t>
  </si>
  <si>
    <t>Ressources nécessaires</t>
  </si>
  <si>
    <t>Remarques</t>
  </si>
  <si>
    <t>Identification et évaluation documentées du potentiel d'économies d'énergie</t>
  </si>
  <si>
    <t>Actions à mener :
Mesures d'efficacité énergétique</t>
  </si>
  <si>
    <t>v. 11/02/2019</t>
  </si>
  <si>
    <t xml:space="preserve">   Si oui, veuillez svp compléter l'onglet "Evaluation".</t>
  </si>
  <si>
    <t xml:space="preserve">   Si oui, veuillez svp compléter l'onglet "Programme actions" ou joindre votre propre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</si>
</sst>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000"/>
    <numFmt numFmtId="168" formatCode="#,##0.0"/>
  </numFmts>
  <fonts count="19">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9"/>
      <color theme="1"/>
      <name val="Calibri"/>
      <family val="2"/>
      <scheme val="minor"/>
    </font>
    <font>
      <vertAlign val="subscript"/>
      <sz val="11"/>
      <color theme="1"/>
      <name val="Calibri"/>
      <family val="2"/>
      <scheme val="minor"/>
    </font>
    <font>
      <sz val="11"/>
      <color theme="1"/>
      <name val="Calibri"/>
      <family val="2"/>
    </font>
    <font>
      <vertAlign val="superscript"/>
      <sz val="11"/>
      <color theme="1"/>
      <name val="Calibri"/>
      <family val="2"/>
      <scheme val="minor"/>
    </font>
    <font>
      <b/>
      <sz val="14"/>
      <color theme="1"/>
      <name val="Calibri"/>
      <family val="2"/>
      <scheme val="minor"/>
    </font>
    <font>
      <u/>
      <sz val="11"/>
      <color theme="10"/>
      <name val="Calibri"/>
      <family val="2"/>
      <scheme val="minor"/>
    </font>
    <font>
      <sz val="9"/>
      <color rgb="FF3F3F76"/>
      <name val="Calibri"/>
      <family val="2"/>
      <scheme val="minor"/>
    </font>
    <font>
      <sz val="14"/>
      <color theme="1"/>
      <name val="Calibri"/>
      <family val="2"/>
      <scheme val="minor"/>
    </font>
    <font>
      <b/>
      <sz val="11"/>
      <name val="Calibri"/>
      <family val="2"/>
      <scheme val="minor"/>
    </font>
    <font>
      <sz val="11"/>
      <name val="Calibri"/>
      <family val="2"/>
      <scheme val="minor"/>
    </font>
    <font>
      <b/>
      <sz val="9"/>
      <color theme="1"/>
      <name val="Calibri"/>
      <family val="2"/>
      <scheme val="minor"/>
    </font>
    <font>
      <b/>
      <vertAlign val="subscript"/>
      <sz val="11"/>
      <color theme="1"/>
      <name val="Calibri"/>
      <family val="2"/>
      <scheme val="minor"/>
    </font>
    <font>
      <b/>
      <sz val="11"/>
      <color theme="1"/>
      <name val="Symbol"/>
      <family val="1"/>
      <charset val="2"/>
    </font>
    <font>
      <b/>
      <sz val="11"/>
      <color theme="1"/>
      <name val="Calibri"/>
      <family val="1"/>
      <charset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indexed="64"/>
      </left>
      <right/>
      <top style="thin">
        <color rgb="FFB2B2B2"/>
      </top>
      <bottom/>
      <diagonal/>
    </border>
    <border>
      <left/>
      <right/>
      <top style="thin">
        <color rgb="FFB2B2B2"/>
      </top>
      <bottom/>
      <diagonal/>
    </border>
    <border>
      <left/>
      <right style="thin">
        <color rgb="FFB2B2B2"/>
      </right>
      <top style="thin">
        <color rgb="FFB2B2B2"/>
      </top>
      <bottom/>
      <diagonal/>
    </border>
    <border>
      <left/>
      <right style="thin">
        <color rgb="FFB2B2B2"/>
      </right>
      <top/>
      <bottom/>
      <diagonal/>
    </border>
    <border>
      <left style="thin">
        <color indexed="64"/>
      </left>
      <right/>
      <top/>
      <bottom style="thin">
        <color rgb="FFB2B2B2"/>
      </bottom>
      <diagonal/>
    </border>
    <border>
      <left/>
      <right style="thin">
        <color indexed="64"/>
      </right>
      <top/>
      <bottom style="thin">
        <color rgb="FFB2B2B2"/>
      </bottom>
      <diagonal/>
    </border>
    <border>
      <left style="thin">
        <color rgb="FFB2B2B2"/>
      </left>
      <right/>
      <top style="thin">
        <color indexed="64"/>
      </top>
      <bottom style="thin">
        <color rgb="FFB2B2B2"/>
      </bottom>
      <diagonal/>
    </border>
    <border>
      <left/>
      <right/>
      <top style="thin">
        <color indexed="64"/>
      </top>
      <bottom style="thin">
        <color rgb="FFB2B2B2"/>
      </bottom>
      <diagonal/>
    </border>
    <border>
      <left/>
      <right style="thin">
        <color rgb="FFB2B2B2"/>
      </right>
      <top style="thin">
        <color indexed="64"/>
      </top>
      <bottom style="thin">
        <color rgb="FFB2B2B2"/>
      </bottom>
      <diagonal/>
    </border>
  </borders>
  <cellStyleXfs count="6">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Font="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29">
    <xf numFmtId="0" fontId="0" fillId="0" borderId="0" xfId="0"/>
    <xf numFmtId="0" fontId="4" fillId="0" borderId="0" xfId="0" applyFont="1"/>
    <xf numFmtId="0" fontId="0" fillId="0" borderId="0" xfId="0" applyAlignment="1"/>
    <xf numFmtId="0" fontId="0" fillId="0" borderId="4" xfId="0" applyBorder="1"/>
    <xf numFmtId="0" fontId="0" fillId="0" borderId="5" xfId="0" applyBorder="1"/>
    <xf numFmtId="0" fontId="5" fillId="0" borderId="5" xfId="0" applyFont="1" applyBorder="1"/>
    <xf numFmtId="0" fontId="5" fillId="0" borderId="0" xfId="0" applyFont="1"/>
    <xf numFmtId="0" fontId="4" fillId="0" borderId="3" xfId="0" applyFont="1" applyBorder="1"/>
    <xf numFmtId="164" fontId="3" fillId="3" borderId="5" xfId="2" applyNumberFormat="1" applyBorder="1"/>
    <xf numFmtId="0" fontId="0" fillId="0" borderId="0" xfId="0" applyBorder="1"/>
    <xf numFmtId="0" fontId="5" fillId="0" borderId="0" xfId="0" applyFont="1" applyBorder="1"/>
    <xf numFmtId="0" fontId="0" fillId="0" borderId="0" xfId="0" applyAlignment="1">
      <alignment wrapText="1"/>
    </xf>
    <xf numFmtId="0" fontId="0" fillId="0" borderId="5" xfId="0" applyBorder="1"/>
    <xf numFmtId="165" fontId="0" fillId="0" borderId="0" xfId="0" applyNumberFormat="1"/>
    <xf numFmtId="9" fontId="0" fillId="0" borderId="0" xfId="4" applyFont="1"/>
    <xf numFmtId="0" fontId="4" fillId="0" borderId="5" xfId="0" applyFont="1" applyBorder="1" applyAlignment="1"/>
    <xf numFmtId="0" fontId="4" fillId="0" borderId="5" xfId="0" applyFont="1" applyBorder="1"/>
    <xf numFmtId="0" fontId="0" fillId="0" borderId="5" xfId="0" applyFont="1" applyBorder="1"/>
    <xf numFmtId="164" fontId="0" fillId="0" borderId="5" xfId="0" applyNumberFormat="1" applyBorder="1"/>
    <xf numFmtId="0" fontId="0" fillId="0" borderId="0" xfId="0" applyFill="1" applyBorder="1"/>
    <xf numFmtId="0" fontId="0" fillId="0" borderId="8" xfId="0" applyFont="1" applyBorder="1"/>
    <xf numFmtId="164" fontId="0" fillId="0" borderId="0" xfId="0" applyNumberFormat="1" applyBorder="1"/>
    <xf numFmtId="1" fontId="0" fillId="0" borderId="0" xfId="0" applyNumberFormat="1" applyBorder="1"/>
    <xf numFmtId="0" fontId="0" fillId="0" borderId="5" xfId="0" applyBorder="1"/>
    <xf numFmtId="166" fontId="0" fillId="0" borderId="5" xfId="4" applyNumberFormat="1" applyFont="1" applyBorder="1"/>
    <xf numFmtId="0" fontId="0" fillId="0" borderId="5" xfId="0" applyBorder="1"/>
    <xf numFmtId="0" fontId="0" fillId="0" borderId="5" xfId="0" applyBorder="1"/>
    <xf numFmtId="0" fontId="0" fillId="0" borderId="3" xfId="0" applyBorder="1"/>
    <xf numFmtId="0" fontId="0" fillId="0" borderId="0" xfId="0" applyAlignment="1">
      <alignment wrapText="1"/>
    </xf>
    <xf numFmtId="0" fontId="0" fillId="0" borderId="0" xfId="0" applyFont="1" applyBorder="1"/>
    <xf numFmtId="0" fontId="0" fillId="0" borderId="3" xfId="0" applyFont="1" applyBorder="1"/>
    <xf numFmtId="0" fontId="5" fillId="4" borderId="17" xfId="3" applyFont="1" applyBorder="1"/>
    <xf numFmtId="0" fontId="0" fillId="4" borderId="18" xfId="3" applyFont="1" applyBorder="1"/>
    <xf numFmtId="0" fontId="0" fillId="4" borderId="19" xfId="3" applyFont="1" applyBorder="1"/>
    <xf numFmtId="0" fontId="0" fillId="0" borderId="0" xfId="0" applyFont="1"/>
    <xf numFmtId="0" fontId="2" fillId="2" borderId="5" xfId="1" applyFont="1" applyBorder="1"/>
    <xf numFmtId="164" fontId="3" fillId="3" borderId="5" xfId="2" applyNumberFormat="1" applyFont="1" applyBorder="1"/>
    <xf numFmtId="0" fontId="1" fillId="0" borderId="0" xfId="0" applyFont="1"/>
    <xf numFmtId="2" fontId="0" fillId="0" borderId="5" xfId="0" applyNumberFormat="1" applyFont="1" applyBorder="1"/>
    <xf numFmtId="1" fontId="0" fillId="0" borderId="5" xfId="0" applyNumberFormat="1" applyFont="1" applyBorder="1"/>
    <xf numFmtId="2" fontId="2" fillId="2" borderId="5" xfId="1" applyNumberFormat="1" applyFont="1" applyBorder="1"/>
    <xf numFmtId="0" fontId="0" fillId="0" borderId="9" xfId="0" applyFont="1" applyBorder="1"/>
    <xf numFmtId="0" fontId="0" fillId="0" borderId="11" xfId="0" applyFont="1" applyBorder="1"/>
    <xf numFmtId="164" fontId="0" fillId="0" borderId="5" xfId="0" applyNumberFormat="1" applyFont="1" applyBorder="1"/>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8" xfId="0" applyBorder="1" applyAlignment="1">
      <alignment wrapText="1"/>
    </xf>
    <xf numFmtId="0" fontId="0" fillId="0" borderId="3" xfId="0" applyBorder="1" applyAlignment="1">
      <alignment wrapText="1"/>
    </xf>
    <xf numFmtId="0" fontId="0" fillId="0" borderId="9" xfId="0" applyBorder="1" applyAlignment="1">
      <alignment wrapText="1"/>
    </xf>
    <xf numFmtId="0" fontId="0" fillId="0" borderId="4" xfId="0" applyFont="1" applyBorder="1"/>
    <xf numFmtId="0" fontId="0" fillId="0" borderId="0" xfId="0" applyFont="1" applyAlignment="1"/>
    <xf numFmtId="0" fontId="9" fillId="0" borderId="0" xfId="0" applyFont="1"/>
    <xf numFmtId="0" fontId="10" fillId="0" borderId="0" xfId="5"/>
    <xf numFmtId="9" fontId="0" fillId="0" borderId="5" xfId="4" applyFont="1" applyBorder="1" applyAlignment="1">
      <alignment horizontal="right"/>
    </xf>
    <xf numFmtId="0" fontId="1" fillId="0" borderId="5" xfId="0" applyFont="1" applyBorder="1"/>
    <xf numFmtId="164" fontId="1" fillId="0" borderId="5" xfId="0" applyNumberFormat="1" applyFont="1" applyBorder="1"/>
    <xf numFmtId="166" fontId="0" fillId="0" borderId="5" xfId="4" applyNumberFormat="1" applyFont="1" applyBorder="1" applyAlignment="1">
      <alignment horizontal="right"/>
    </xf>
    <xf numFmtId="166" fontId="4" fillId="0" borderId="5" xfId="4" applyNumberFormat="1" applyFont="1" applyBorder="1" applyAlignment="1">
      <alignment horizontal="right"/>
    </xf>
    <xf numFmtId="3" fontId="2" fillId="2" borderId="5" xfId="1" applyNumberFormat="1" applyFont="1" applyBorder="1"/>
    <xf numFmtId="167" fontId="3" fillId="3" borderId="5" xfId="2" applyNumberFormat="1" applyFont="1" applyBorder="1"/>
    <xf numFmtId="167" fontId="3" fillId="3" borderId="10" xfId="2" applyNumberFormat="1" applyBorder="1"/>
    <xf numFmtId="167" fontId="2" fillId="2" borderId="5" xfId="1" applyNumberFormat="1" applyFont="1" applyBorder="1"/>
    <xf numFmtId="0" fontId="0" fillId="0" borderId="3" xfId="0" applyBorder="1"/>
    <xf numFmtId="1" fontId="2" fillId="2" borderId="5" xfId="1" applyNumberFormat="1" applyBorder="1" applyAlignment="1"/>
    <xf numFmtId="167" fontId="2" fillId="2" borderId="5" xfId="1" applyNumberFormat="1" applyBorder="1" applyAlignment="1"/>
    <xf numFmtId="0" fontId="5" fillId="4" borderId="24" xfId="3" applyFont="1" applyBorder="1"/>
    <xf numFmtId="3" fontId="0" fillId="0" borderId="5" xfId="0" applyNumberFormat="1" applyBorder="1"/>
    <xf numFmtId="0" fontId="0" fillId="4" borderId="25" xfId="3" applyFont="1" applyBorder="1"/>
    <xf numFmtId="0" fontId="5" fillId="4" borderId="12" xfId="3" applyFont="1" applyBorder="1"/>
    <xf numFmtId="0" fontId="0" fillId="4" borderId="13" xfId="3" applyFont="1" applyBorder="1"/>
    <xf numFmtId="0" fontId="0" fillId="4" borderId="14" xfId="3" applyFont="1" applyBorder="1"/>
    <xf numFmtId="0" fontId="9" fillId="0" borderId="0" xfId="0" applyFont="1" applyBorder="1"/>
    <xf numFmtId="0" fontId="12" fillId="0" borderId="0" xfId="0" applyFont="1" applyFill="1" applyBorder="1"/>
    <xf numFmtId="0" fontId="12" fillId="0" borderId="0" xfId="0" applyFont="1" applyBorder="1"/>
    <xf numFmtId="0" fontId="4" fillId="0" borderId="5" xfId="0" applyFont="1" applyFill="1" applyBorder="1"/>
    <xf numFmtId="167" fontId="3" fillId="3" borderId="5" xfId="2" applyNumberFormat="1" applyBorder="1" applyAlignment="1">
      <alignment wrapText="1"/>
    </xf>
    <xf numFmtId="0" fontId="13" fillId="0" borderId="5" xfId="0" applyFont="1" applyFill="1" applyBorder="1"/>
    <xf numFmtId="3" fontId="14" fillId="0" borderId="5" xfId="1" applyNumberFormat="1" applyFont="1" applyFill="1" applyBorder="1"/>
    <xf numFmtId="0" fontId="11" fillId="2" borderId="5" xfId="1" applyFont="1" applyBorder="1" applyAlignment="1">
      <alignment wrapText="1"/>
    </xf>
    <xf numFmtId="0" fontId="15" fillId="0" borderId="5" xfId="0" applyFont="1" applyBorder="1" applyAlignment="1">
      <alignment wrapText="1"/>
    </xf>
    <xf numFmtId="0" fontId="4" fillId="0" borderId="5" xfId="0" applyFont="1" applyBorder="1" applyAlignment="1">
      <alignment wrapText="1"/>
    </xf>
    <xf numFmtId="0" fontId="4" fillId="0" borderId="6" xfId="0" applyFont="1" applyBorder="1"/>
    <xf numFmtId="0" fontId="15" fillId="0" borderId="0" xfId="0" applyFont="1"/>
    <xf numFmtId="0" fontId="18" fillId="0" borderId="3" xfId="0" applyFont="1" applyBorder="1"/>
    <xf numFmtId="0" fontId="0" fillId="5" borderId="0" xfId="0" applyFill="1"/>
    <xf numFmtId="0" fontId="9" fillId="5" borderId="0" xfId="0" applyFont="1" applyFill="1"/>
    <xf numFmtId="0" fontId="12" fillId="5" borderId="0" xfId="0" applyFont="1" applyFill="1"/>
    <xf numFmtId="0" fontId="0" fillId="5" borderId="3" xfId="0" applyFill="1" applyBorder="1"/>
    <xf numFmtId="0" fontId="4" fillId="0" borderId="3" xfId="0" applyFont="1" applyBorder="1" applyAlignment="1">
      <alignment wrapText="1"/>
    </xf>
    <xf numFmtId="168" fontId="0" fillId="0" borderId="0" xfId="0" applyNumberFormat="1"/>
    <xf numFmtId="166" fontId="0" fillId="0" borderId="0" xfId="4" applyNumberFormat="1" applyFont="1"/>
    <xf numFmtId="1" fontId="0" fillId="0" borderId="0" xfId="0" applyNumberFormat="1"/>
    <xf numFmtId="0" fontId="4" fillId="0" borderId="4" xfId="0" applyFont="1" applyBorder="1"/>
    <xf numFmtId="168" fontId="4" fillId="0" borderId="4" xfId="0" applyNumberFormat="1" applyFont="1" applyBorder="1"/>
    <xf numFmtId="166" fontId="4" fillId="0" borderId="4" xfId="4" applyNumberFormat="1" applyFont="1" applyBorder="1"/>
    <xf numFmtId="1" fontId="0" fillId="0" borderId="4" xfId="0" applyNumberFormat="1" applyBorder="1"/>
    <xf numFmtId="14" fontId="0" fillId="5" borderId="3" xfId="0" applyNumberFormat="1" applyFill="1" applyBorder="1"/>
    <xf numFmtId="0" fontId="0" fillId="0" borderId="0" xfId="0" applyFill="1" applyBorder="1" applyAlignment="1">
      <alignment horizontal="justify" wrapText="1"/>
    </xf>
    <xf numFmtId="0" fontId="0" fillId="0" borderId="3" xfId="0" applyBorder="1"/>
    <xf numFmtId="0" fontId="4" fillId="0" borderId="12" xfId="0" applyFont="1" applyBorder="1" applyAlignment="1">
      <alignment horizontal="center"/>
    </xf>
    <xf numFmtId="0" fontId="4"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4" borderId="26" xfId="3" applyFont="1" applyBorder="1"/>
    <xf numFmtId="0" fontId="5" fillId="4" borderId="27" xfId="3" applyFont="1" applyBorder="1"/>
    <xf numFmtId="0" fontId="5" fillId="4" borderId="28" xfId="3" applyFont="1" applyBorder="1"/>
    <xf numFmtId="0" fontId="5" fillId="4" borderId="26" xfId="3" applyFont="1" applyBorder="1" applyAlignment="1"/>
    <xf numFmtId="0" fontId="5" fillId="4" borderId="27" xfId="3" applyFont="1" applyBorder="1" applyAlignment="1"/>
    <xf numFmtId="0" fontId="5" fillId="4" borderId="28" xfId="3" applyFont="1" applyBorder="1" applyAlignment="1"/>
    <xf numFmtId="0" fontId="11" fillId="2" borderId="6" xfId="1" applyFont="1" applyBorder="1" applyAlignment="1">
      <alignment wrapText="1"/>
    </xf>
    <xf numFmtId="0" fontId="11" fillId="2" borderId="4" xfId="1" applyFont="1" applyBorder="1" applyAlignment="1">
      <alignment wrapText="1"/>
    </xf>
    <xf numFmtId="0" fontId="0" fillId="0" borderId="6" xfId="0" applyBorder="1" applyAlignment="1"/>
    <xf numFmtId="0" fontId="0" fillId="0" borderId="4" xfId="0" applyBorder="1" applyAlignment="1"/>
    <xf numFmtId="0" fontId="0" fillId="0" borderId="7" xfId="0" applyBorder="1" applyAlignment="1"/>
    <xf numFmtId="0" fontId="5" fillId="4" borderId="20" xfId="3" applyFont="1" applyBorder="1" applyAlignment="1">
      <alignment wrapText="1"/>
    </xf>
    <xf numFmtId="0" fontId="5" fillId="4" borderId="21" xfId="3" applyFont="1" applyBorder="1"/>
    <xf numFmtId="0" fontId="5" fillId="4" borderId="22" xfId="3" applyFont="1" applyBorder="1"/>
    <xf numFmtId="0" fontId="5" fillId="4" borderId="15" xfId="3" applyFont="1" applyBorder="1"/>
    <xf numFmtId="0" fontId="5" fillId="4" borderId="0" xfId="3" applyFont="1" applyBorder="1"/>
    <xf numFmtId="0" fontId="5" fillId="4" borderId="23" xfId="3" applyFont="1" applyBorder="1"/>
    <xf numFmtId="0" fontId="5" fillId="4" borderId="24" xfId="3" applyFont="1" applyBorder="1"/>
    <xf numFmtId="0" fontId="5" fillId="4" borderId="18" xfId="3" applyFont="1" applyBorder="1"/>
    <xf numFmtId="0" fontId="5" fillId="4" borderId="19" xfId="3" applyFont="1" applyBorder="1"/>
    <xf numFmtId="0" fontId="4" fillId="0" borderId="6" xfId="0" applyFont="1" applyBorder="1" applyAlignment="1"/>
    <xf numFmtId="0" fontId="4" fillId="0" borderId="4" xfId="0" applyFont="1" applyBorder="1" applyAlignment="1"/>
  </cellXfs>
  <cellStyles count="6">
    <cellStyle name="Calculation" xfId="2" builtinId="22"/>
    <cellStyle name="Hyperlink" xfId="5" builtinId="8"/>
    <cellStyle name="Input" xfId="1" builtinId="20"/>
    <cellStyle name="Normal" xfId="0" builtinId="0"/>
    <cellStyle name="Note" xfId="3" builtinId="1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Consommations énergétiques (MWh/a)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0176461901949209E-2"/>
          <c:y val="0.16355659722222221"/>
          <c:w val="0.87759063053750741"/>
          <c:h val="0.63087465277777788"/>
        </c:manualLayout>
      </c:layout>
      <c:lineChart>
        <c:grouping val="standard"/>
        <c:varyColors val="0"/>
        <c:ser>
          <c:idx val="0"/>
          <c:order val="0"/>
          <c:tx>
            <c:strRef>
              <c:f>Résumé!$A$4:$B$4</c:f>
              <c:strCache>
                <c:ptCount val="2"/>
                <c:pt idx="0">
                  <c:v>Consommation énergétique finale nette (MWh/a)</c:v>
                </c:pt>
                <c:pt idx="1">
                  <c:v>Enette,a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Résumé!$C$3:$G$3</c:f>
              <c:strCache>
                <c:ptCount val="5"/>
                <c:pt idx="0">
                  <c:v>Référence</c:v>
                </c:pt>
                <c:pt idx="1">
                  <c:v>2017</c:v>
                </c:pt>
                <c:pt idx="2">
                  <c:v>2018</c:v>
                </c:pt>
                <c:pt idx="3">
                  <c:v>2019</c:v>
                </c:pt>
                <c:pt idx="4">
                  <c:v>2020</c:v>
                </c:pt>
              </c:strCache>
            </c:strRef>
          </c:cat>
          <c:val>
            <c:numRef>
              <c:f>Résumé!$C$4:$G$4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9FC-41E8-8A71-3DD10B21796E}"/>
            </c:ext>
          </c:extLst>
        </c:ser>
        <c:ser>
          <c:idx val="1"/>
          <c:order val="1"/>
          <c:tx>
            <c:strRef>
              <c:f>Résumé!$A$5:$B$5</c:f>
              <c:strCache>
                <c:ptCount val="2"/>
                <c:pt idx="0">
                  <c:v>Consommation théorique (MWh/a)</c:v>
                </c:pt>
                <c:pt idx="1">
                  <c:v>Ethéor,a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Résumé!$C$3:$G$3</c:f>
              <c:strCache>
                <c:ptCount val="5"/>
                <c:pt idx="0">
                  <c:v>Référence</c:v>
                </c:pt>
                <c:pt idx="1">
                  <c:v>2017</c:v>
                </c:pt>
                <c:pt idx="2">
                  <c:v>2018</c:v>
                </c:pt>
                <c:pt idx="3">
                  <c:v>2019</c:v>
                </c:pt>
                <c:pt idx="4">
                  <c:v>2020</c:v>
                </c:pt>
              </c:strCache>
            </c:strRef>
          </c:cat>
          <c:val>
            <c:numRef>
              <c:f>Résumé!$C$5:$G$5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9FC-41E8-8A71-3DD10B21796E}"/>
            </c:ext>
          </c:extLst>
        </c:ser>
        <c:dLbls>
          <c:showLegendKey val="0"/>
          <c:showVal val="0"/>
          <c:showCatName val="0"/>
          <c:showSerName val="0"/>
          <c:showPercent val="0"/>
          <c:showBubbleSize val="0"/>
        </c:dLbls>
        <c:marker val="1"/>
        <c:smooth val="0"/>
        <c:axId val="353080656"/>
        <c:axId val="353078304"/>
      </c:lineChart>
      <c:catAx>
        <c:axId val="35308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8304"/>
        <c:crosses val="autoZero"/>
        <c:auto val="1"/>
        <c:lblAlgn val="ctr"/>
        <c:lblOffset val="100"/>
        <c:noMultiLvlLbl val="0"/>
      </c:catAx>
      <c:valAx>
        <c:axId val="353078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80656"/>
        <c:crosses val="autoZero"/>
        <c:crossBetween val="between"/>
      </c:valAx>
      <c:spPr>
        <a:noFill/>
        <a:ln>
          <a:noFill/>
        </a:ln>
        <a:effectLst/>
      </c:spPr>
    </c:plotArea>
    <c:legend>
      <c:legendPos val="b"/>
      <c:layout>
        <c:manualLayout>
          <c:xMode val="edge"/>
          <c:yMode val="edge"/>
          <c:x val="6.5423342439456618E-3"/>
          <c:y val="0.84455625000000001"/>
          <c:w val="0.98105457213526281"/>
          <c:h val="0.1289854166666666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9050"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LU"/>
              <a:t>Evolution de l'indice d'efficacité énergétique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Résumé!$A$16:$B$16</c:f>
              <c:strCache>
                <c:ptCount val="2"/>
                <c:pt idx="0">
                  <c:v>Indice d'efficacité énergétique</c:v>
                </c:pt>
                <c:pt idx="1">
                  <c:v>IEEa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Résumé!$C$15:$G$15</c:f>
              <c:strCache>
                <c:ptCount val="5"/>
                <c:pt idx="0">
                  <c:v>Référence</c:v>
                </c:pt>
                <c:pt idx="1">
                  <c:v>2017</c:v>
                </c:pt>
                <c:pt idx="2">
                  <c:v>2018</c:v>
                </c:pt>
                <c:pt idx="3">
                  <c:v>2019</c:v>
                </c:pt>
                <c:pt idx="4">
                  <c:v>2020</c:v>
                </c:pt>
              </c:strCache>
            </c:strRef>
          </c:cat>
          <c:val>
            <c:numRef>
              <c:f>Résumé!$C$16:$G$16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D95F-4DFF-939E-5831902C8E44}"/>
            </c:ext>
          </c:extLst>
        </c:ser>
        <c:ser>
          <c:idx val="1"/>
          <c:order val="1"/>
          <c:tx>
            <c:strRef>
              <c:f>Résumé!$A$17:$B$17</c:f>
              <c:strCache>
                <c:ptCount val="2"/>
                <c:pt idx="0">
                  <c:v>Trajectoire indicative objectif commun -7%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Résumé!$C$15:$G$15</c:f>
              <c:strCache>
                <c:ptCount val="5"/>
                <c:pt idx="0">
                  <c:v>Référence</c:v>
                </c:pt>
                <c:pt idx="1">
                  <c:v>2017</c:v>
                </c:pt>
                <c:pt idx="2">
                  <c:v>2018</c:v>
                </c:pt>
                <c:pt idx="3">
                  <c:v>2019</c:v>
                </c:pt>
                <c:pt idx="4">
                  <c:v>2020</c:v>
                </c:pt>
              </c:strCache>
            </c:strRef>
          </c:cat>
          <c:val>
            <c:numRef>
              <c:f>Résumé!$C$17:$G$17</c:f>
              <c:numCache>
                <c:formatCode>0.0%</c:formatCode>
                <c:ptCount val="5"/>
                <c:pt idx="0">
                  <c:v>1</c:v>
                </c:pt>
                <c:pt idx="1">
                  <c:v>0.97375083333333323</c:v>
                </c:pt>
                <c:pt idx="2">
                  <c:v>0.95916833333333329</c:v>
                </c:pt>
                <c:pt idx="3">
                  <c:v>0.94458583333333324</c:v>
                </c:pt>
                <c:pt idx="4">
                  <c:v>0.93000333333333329</c:v>
                </c:pt>
              </c:numCache>
            </c:numRef>
          </c:val>
          <c:smooth val="0"/>
          <c:extLst>
            <c:ext xmlns:c16="http://schemas.microsoft.com/office/drawing/2014/chart" uri="{C3380CC4-5D6E-409C-BE32-E72D297353CC}">
              <c16:uniqueId val="{00000001-D95F-4DFF-939E-5831902C8E44}"/>
            </c:ext>
          </c:extLst>
        </c:ser>
        <c:dLbls>
          <c:showLegendKey val="0"/>
          <c:showVal val="0"/>
          <c:showCatName val="0"/>
          <c:showSerName val="0"/>
          <c:showPercent val="0"/>
          <c:showBubbleSize val="0"/>
        </c:dLbls>
        <c:marker val="1"/>
        <c:smooth val="0"/>
        <c:axId val="353077520"/>
        <c:axId val="353079480"/>
      </c:lineChart>
      <c:catAx>
        <c:axId val="35307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9480"/>
        <c:crosses val="autoZero"/>
        <c:auto val="1"/>
        <c:lblAlgn val="ctr"/>
        <c:lblOffset val="100"/>
        <c:noMultiLvlLbl val="0"/>
      </c:catAx>
      <c:valAx>
        <c:axId val="3530794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9050"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Economies d'énergie (MWh/a)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Résumé!$A$20:$B$20</c:f>
              <c:strCache>
                <c:ptCount val="2"/>
                <c:pt idx="0">
                  <c:v>Economies d'énergie (MWh/a)</c:v>
                </c:pt>
                <c:pt idx="1">
                  <c:v>VEEa</c:v>
                </c:pt>
              </c:strCache>
            </c:strRef>
          </c:tx>
          <c:spPr>
            <a:solidFill>
              <a:schemeClr val="accent1"/>
            </a:solidFill>
            <a:ln>
              <a:noFill/>
            </a:ln>
            <a:effectLst/>
          </c:spPr>
          <c:invertIfNegative val="0"/>
          <c:cat>
            <c:strRef>
              <c:f>Résumé!$C$19:$G$19</c:f>
              <c:strCache>
                <c:ptCount val="5"/>
                <c:pt idx="0">
                  <c:v> </c:v>
                </c:pt>
                <c:pt idx="1">
                  <c:v>2017</c:v>
                </c:pt>
                <c:pt idx="2">
                  <c:v>2018</c:v>
                </c:pt>
                <c:pt idx="3">
                  <c:v>2019</c:v>
                </c:pt>
                <c:pt idx="4">
                  <c:v>2020</c:v>
                </c:pt>
              </c:strCache>
            </c:strRef>
          </c:cat>
          <c:val>
            <c:numRef>
              <c:f>Résumé!$C$20:$G$20</c:f>
              <c:numCache>
                <c:formatCode>0.000</c:formatCode>
                <c:ptCount val="5"/>
                <c:pt idx="1">
                  <c:v>0</c:v>
                </c:pt>
                <c:pt idx="2">
                  <c:v>0</c:v>
                </c:pt>
                <c:pt idx="3">
                  <c:v>0</c:v>
                </c:pt>
                <c:pt idx="4">
                  <c:v>0</c:v>
                </c:pt>
              </c:numCache>
            </c:numRef>
          </c:val>
          <c:extLst>
            <c:ext xmlns:c16="http://schemas.microsoft.com/office/drawing/2014/chart" uri="{C3380CC4-5D6E-409C-BE32-E72D297353CC}">
              <c16:uniqueId val="{00000000-D719-4355-BB22-21476D2ED5D0}"/>
            </c:ext>
          </c:extLst>
        </c:ser>
        <c:dLbls>
          <c:showLegendKey val="0"/>
          <c:showVal val="0"/>
          <c:showCatName val="0"/>
          <c:showSerName val="0"/>
          <c:showPercent val="0"/>
          <c:showBubbleSize val="0"/>
        </c:dLbls>
        <c:gapWidth val="150"/>
        <c:axId val="353079872"/>
        <c:axId val="354690184"/>
      </c:barChart>
      <c:catAx>
        <c:axId val="35307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690184"/>
        <c:crosses val="autoZero"/>
        <c:auto val="1"/>
        <c:lblAlgn val="ctr"/>
        <c:lblOffset val="100"/>
        <c:noMultiLvlLbl val="0"/>
      </c:catAx>
      <c:valAx>
        <c:axId val="35469018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9872"/>
        <c:crosses val="autoZero"/>
        <c:crossBetween val="between"/>
      </c:valAx>
      <c:spPr>
        <a:noFill/>
        <a:ln>
          <a:noFill/>
        </a:ln>
        <a:effectLst/>
      </c:spPr>
    </c:plotArea>
    <c:plotVisOnly val="1"/>
    <c:dispBlanksAs val="zero"/>
    <c:showDLblsOverMax val="0"/>
  </c:chart>
  <c:spPr>
    <a:solidFill>
      <a:schemeClr val="bg1"/>
    </a:solidFill>
    <a:ln w="19050"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LU"/>
              <a:t>Consommations spécifiques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Résumé!$A$8:$B$8</c:f>
              <c:strCache>
                <c:ptCount val="2"/>
                <c:pt idx="0">
                  <c: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Résumé!$C$7:$G$7</c:f>
              <c:strCache>
                <c:ptCount val="5"/>
                <c:pt idx="0">
                  <c:v>Référence</c:v>
                </c:pt>
                <c:pt idx="1">
                  <c:v>2017</c:v>
                </c:pt>
                <c:pt idx="2">
                  <c:v>2018</c:v>
                </c:pt>
                <c:pt idx="3">
                  <c:v>2019</c:v>
                </c:pt>
                <c:pt idx="4">
                  <c:v>2020</c:v>
                </c:pt>
              </c:strCache>
            </c:strRef>
          </c:cat>
          <c:val>
            <c:numRef>
              <c:f>Résumé!$C$8:$G$8</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AF2-4ED3-96D3-B70CC0122408}"/>
            </c:ext>
          </c:extLst>
        </c:ser>
        <c:ser>
          <c:idx val="1"/>
          <c:order val="1"/>
          <c:tx>
            <c:strRef>
              <c:f>Résumé!$A$9:$B$9</c:f>
              <c:strCache>
                <c:ptCount val="2"/>
                <c:pt idx="0">
                  <c: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Résumé!$C$7:$G$7</c:f>
              <c:strCache>
                <c:ptCount val="5"/>
                <c:pt idx="0">
                  <c:v>Référence</c:v>
                </c:pt>
                <c:pt idx="1">
                  <c:v>2017</c:v>
                </c:pt>
                <c:pt idx="2">
                  <c:v>2018</c:v>
                </c:pt>
                <c:pt idx="3">
                  <c:v>2019</c:v>
                </c:pt>
                <c:pt idx="4">
                  <c:v>2020</c:v>
                </c:pt>
              </c:strCache>
            </c:strRef>
          </c:cat>
          <c:val>
            <c:numRef>
              <c:f>Résumé!$C$9:$G$9</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F2-4ED3-96D3-B70CC0122408}"/>
            </c:ext>
          </c:extLst>
        </c:ser>
        <c:ser>
          <c:idx val="2"/>
          <c:order val="2"/>
          <c:tx>
            <c:strRef>
              <c:f>Résumé!$A$10:$B$10</c:f>
              <c:strCache>
                <c:ptCount val="2"/>
                <c:pt idx="0">
                  <c: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Résumé!$C$7:$G$7</c:f>
              <c:strCache>
                <c:ptCount val="5"/>
                <c:pt idx="0">
                  <c:v>Référence</c:v>
                </c:pt>
                <c:pt idx="1">
                  <c:v>2017</c:v>
                </c:pt>
                <c:pt idx="2">
                  <c:v>2018</c:v>
                </c:pt>
                <c:pt idx="3">
                  <c:v>2019</c:v>
                </c:pt>
                <c:pt idx="4">
                  <c:v>2020</c:v>
                </c:pt>
              </c:strCache>
            </c:strRef>
          </c:cat>
          <c:val>
            <c:numRef>
              <c:f>Résumé!$C$10:$G$10</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AF2-4ED3-96D3-B70CC0122408}"/>
            </c:ext>
          </c:extLst>
        </c:ser>
        <c:ser>
          <c:idx val="3"/>
          <c:order val="3"/>
          <c:tx>
            <c:strRef>
              <c:f>Résumé!$A$11:$B$11</c:f>
              <c:strCache>
                <c:ptCount val="2"/>
                <c:pt idx="0">
                  <c:v>-</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Résumé!$C$7:$G$7</c:f>
              <c:strCache>
                <c:ptCount val="5"/>
                <c:pt idx="0">
                  <c:v>Référence</c:v>
                </c:pt>
                <c:pt idx="1">
                  <c:v>2017</c:v>
                </c:pt>
                <c:pt idx="2">
                  <c:v>2018</c:v>
                </c:pt>
                <c:pt idx="3">
                  <c:v>2019</c:v>
                </c:pt>
                <c:pt idx="4">
                  <c:v>2020</c:v>
                </c:pt>
              </c:strCache>
            </c:strRef>
          </c:cat>
          <c:val>
            <c:numRef>
              <c:f>Résumé!$C$11:$G$11</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1AF2-4ED3-96D3-B70CC0122408}"/>
            </c:ext>
          </c:extLst>
        </c:ser>
        <c:ser>
          <c:idx val="4"/>
          <c:order val="4"/>
          <c:tx>
            <c:strRef>
              <c:f>Résumé!$A$12:$B$12</c:f>
              <c:strCache>
                <c:ptCount val="2"/>
                <c:pt idx="0">
                  <c:v>-</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Résumé!$C$7:$G$7</c:f>
              <c:strCache>
                <c:ptCount val="5"/>
                <c:pt idx="0">
                  <c:v>Référence</c:v>
                </c:pt>
                <c:pt idx="1">
                  <c:v>2017</c:v>
                </c:pt>
                <c:pt idx="2">
                  <c:v>2018</c:v>
                </c:pt>
                <c:pt idx="3">
                  <c:v>2019</c:v>
                </c:pt>
                <c:pt idx="4">
                  <c:v>2020</c:v>
                </c:pt>
              </c:strCache>
            </c:strRef>
          </c:cat>
          <c:val>
            <c:numRef>
              <c:f>Résumé!$C$12:$G$12</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1AF2-4ED3-96D3-B70CC0122408}"/>
            </c:ext>
          </c:extLst>
        </c:ser>
        <c:ser>
          <c:idx val="5"/>
          <c:order val="5"/>
          <c:tx>
            <c:strRef>
              <c:f>Résumé!$A$13:$B$13</c:f>
              <c:strCache>
                <c:ptCount val="2"/>
                <c:pt idx="0">
                  <c:v>-</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Résumé!$C$13:$G$13</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1AF2-4ED3-96D3-B70CC0122408}"/>
            </c:ext>
          </c:extLst>
        </c:ser>
        <c:dLbls>
          <c:showLegendKey val="0"/>
          <c:showVal val="0"/>
          <c:showCatName val="0"/>
          <c:showSerName val="0"/>
          <c:showPercent val="0"/>
          <c:showBubbleSize val="0"/>
        </c:dLbls>
        <c:marker val="1"/>
        <c:smooth val="0"/>
        <c:axId val="354691752"/>
        <c:axId val="354685872"/>
      </c:lineChart>
      <c:catAx>
        <c:axId val="354691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685872"/>
        <c:crosses val="autoZero"/>
        <c:auto val="1"/>
        <c:lblAlgn val="ctr"/>
        <c:lblOffset val="100"/>
        <c:noMultiLvlLbl val="0"/>
      </c:catAx>
      <c:valAx>
        <c:axId val="35468587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691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9050" cap="flat" cmpd="sng" algn="ctr">
      <a:solidFill>
        <a:schemeClr val="bg1">
          <a:lumMod val="75000"/>
        </a:schemeClr>
      </a:solidFill>
      <a:round/>
    </a:ln>
    <a:effectLst/>
  </c:spPr>
  <c:txPr>
    <a:bodyPr/>
    <a:lstStyle/>
    <a:p>
      <a:pPr>
        <a:defRPr/>
      </a:pPr>
      <a:endParaRPr lang="fr-FR"/>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1368000</xdr:colOff>
      <xdr:row>3</xdr:row>
      <xdr:rowOff>117903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8000" cy="737028"/>
        </a:xfrm>
        <a:prstGeom prst="rect">
          <a:avLst/>
        </a:prstGeom>
        <a:solidFill>
          <a:schemeClr val="bg1"/>
        </a:solidFill>
      </xdr:spPr>
    </xdr:pic>
    <xdr:clientData/>
  </xdr:twoCellAnchor>
  <xdr:twoCellAnchor editAs="oneCell">
    <xdr:from>
      <xdr:col>6</xdr:col>
      <xdr:colOff>16093</xdr:colOff>
      <xdr:row>0</xdr:row>
      <xdr:rowOff>59868</xdr:rowOff>
    </xdr:from>
    <xdr:to>
      <xdr:col>7</xdr:col>
      <xdr:colOff>2968</xdr:colOff>
      <xdr:row>3</xdr:row>
      <xdr:rowOff>125233</xdr:rowOff>
    </xdr:to>
    <xdr:pic>
      <xdr:nvPicPr>
        <xdr:cNvPr id="4" name="Imag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218" y="59868"/>
          <a:ext cx="1368000" cy="68449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22</xdr:row>
      <xdr:rowOff>9292</xdr:rowOff>
    </xdr:from>
    <xdr:to>
      <xdr:col>2</xdr:col>
      <xdr:colOff>329026</xdr:colOff>
      <xdr:row>39</xdr:row>
      <xdr:rowOff>10792</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343031</xdr:colOff>
      <xdr:row>22</xdr:row>
      <xdr:rowOff>10847</xdr:rowOff>
    </xdr:from>
    <xdr:to>
      <xdr:col>7</xdr:col>
      <xdr:colOff>757781</xdr:colOff>
      <xdr:row>39</xdr:row>
      <xdr:rowOff>12347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11544</xdr:rowOff>
    </xdr:from>
    <xdr:to>
      <xdr:col>2</xdr:col>
      <xdr:colOff>329025</xdr:colOff>
      <xdr:row>56</xdr:row>
      <xdr:rowOff>13044</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344212</xdr:colOff>
      <xdr:row>39</xdr:row>
      <xdr:rowOff>12641</xdr:rowOff>
    </xdr:from>
    <xdr:to>
      <xdr:col>7</xdr:col>
      <xdr:colOff>758962</xdr:colOff>
      <xdr:row>56</xdr:row>
      <xdr:rowOff>14141</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an-Marc.Zahlen@fedil.lu" TargetMode="External"/><Relationship Id="rId2" Type="http://schemas.openxmlformats.org/officeDocument/2006/relationships/hyperlink" Target="mailto:chantal.hubsch@fedil.lu" TargetMode="External"/><Relationship Id="rId1" Type="http://schemas.openxmlformats.org/officeDocument/2006/relationships/hyperlink" Target="mailto:fabrice.conrod@myenergy.l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zoomScaleNormal="100" workbookViewId="0"/>
  </sheetViews>
  <sheetFormatPr defaultRowHeight="15"/>
  <cols>
    <col min="1" max="1" width="20.7109375" customWidth="1"/>
    <col min="7" max="7" width="20.7109375" customWidth="1"/>
  </cols>
  <sheetData>
    <row r="1" spans="1:7" ht="18.75">
      <c r="A1" s="9"/>
      <c r="B1" s="75" t="s">
        <v>151</v>
      </c>
      <c r="C1" s="76"/>
      <c r="D1" s="76"/>
      <c r="E1" s="76"/>
      <c r="F1" s="77"/>
      <c r="G1" s="9"/>
    </row>
    <row r="2" spans="1:7">
      <c r="A2" s="9"/>
      <c r="C2" s="19"/>
      <c r="D2" s="19"/>
      <c r="E2" s="19"/>
      <c r="F2" s="9"/>
      <c r="G2" s="9"/>
    </row>
    <row r="3" spans="1:7">
      <c r="A3" s="9"/>
      <c r="B3" s="19" t="s">
        <v>47</v>
      </c>
      <c r="C3" s="9"/>
      <c r="D3" s="19"/>
      <c r="E3" s="19"/>
      <c r="F3" s="9"/>
      <c r="G3" s="9"/>
    </row>
    <row r="4" spans="1:7">
      <c r="A4" s="30"/>
      <c r="B4" s="66" t="s">
        <v>254</v>
      </c>
      <c r="C4" s="66"/>
      <c r="D4" s="66"/>
      <c r="E4" s="66"/>
      <c r="F4" s="27"/>
      <c r="G4" s="27"/>
    </row>
    <row r="6" spans="1:7" ht="15" customHeight="1">
      <c r="A6" s="101" t="s">
        <v>228</v>
      </c>
      <c r="B6" s="101"/>
      <c r="C6" s="101"/>
      <c r="D6" s="101"/>
      <c r="E6" s="101"/>
      <c r="F6" s="101"/>
      <c r="G6" s="101"/>
    </row>
    <row r="7" spans="1:7">
      <c r="A7" s="101"/>
      <c r="B7" s="101"/>
      <c r="C7" s="101"/>
      <c r="D7" s="101"/>
      <c r="E7" s="101"/>
      <c r="F7" s="101"/>
      <c r="G7" s="101"/>
    </row>
    <row r="8" spans="1:7">
      <c r="A8" s="101"/>
      <c r="B8" s="101"/>
      <c r="C8" s="101"/>
      <c r="D8" s="101"/>
      <c r="E8" s="101"/>
      <c r="F8" s="101"/>
      <c r="G8" s="101"/>
    </row>
    <row r="9" spans="1:7">
      <c r="A9" s="101"/>
      <c r="B9" s="101"/>
      <c r="C9" s="101"/>
      <c r="D9" s="101"/>
      <c r="E9" s="101"/>
      <c r="F9" s="101"/>
      <c r="G9" s="101"/>
    </row>
    <row r="10" spans="1:7">
      <c r="A10" s="101"/>
      <c r="B10" s="101"/>
      <c r="C10" s="101"/>
      <c r="D10" s="101"/>
      <c r="E10" s="101"/>
      <c r="F10" s="101"/>
      <c r="G10" s="101"/>
    </row>
    <row r="11" spans="1:7">
      <c r="A11" s="101"/>
      <c r="B11" s="101"/>
      <c r="C11" s="101"/>
      <c r="D11" s="101"/>
      <c r="E11" s="101"/>
      <c r="F11" s="101"/>
      <c r="G11" s="101"/>
    </row>
    <row r="12" spans="1:7">
      <c r="A12" s="101"/>
      <c r="B12" s="101"/>
      <c r="C12" s="101"/>
      <c r="D12" s="101"/>
      <c r="E12" s="101"/>
      <c r="F12" s="101"/>
      <c r="G12" s="101"/>
    </row>
    <row r="13" spans="1:7">
      <c r="A13" s="101"/>
      <c r="B13" s="101"/>
      <c r="C13" s="101"/>
      <c r="D13" s="101"/>
      <c r="E13" s="101"/>
      <c r="F13" s="101"/>
      <c r="G13" s="101"/>
    </row>
    <row r="14" spans="1:7">
      <c r="A14" s="101"/>
      <c r="B14" s="101"/>
      <c r="C14" s="101"/>
      <c r="D14" s="101"/>
      <c r="E14" s="101"/>
      <c r="F14" s="101"/>
      <c r="G14" s="101"/>
    </row>
    <row r="15" spans="1:7">
      <c r="A15" s="101"/>
      <c r="B15" s="101"/>
      <c r="C15" s="101"/>
      <c r="D15" s="101"/>
      <c r="E15" s="101"/>
      <c r="F15" s="101"/>
      <c r="G15" s="101"/>
    </row>
    <row r="16" spans="1:7">
      <c r="A16" s="101"/>
      <c r="B16" s="101"/>
      <c r="C16" s="101"/>
      <c r="D16" s="101"/>
      <c r="E16" s="101"/>
      <c r="F16" s="101"/>
      <c r="G16" s="101"/>
    </row>
    <row r="17" spans="1:9">
      <c r="A17" s="101"/>
      <c r="B17" s="101"/>
      <c r="C17" s="101"/>
      <c r="D17" s="101"/>
      <c r="E17" s="101"/>
      <c r="F17" s="101"/>
      <c r="G17" s="101"/>
    </row>
    <row r="18" spans="1:9">
      <c r="A18" s="101"/>
      <c r="B18" s="101"/>
      <c r="C18" s="101"/>
      <c r="D18" s="101"/>
      <c r="E18" s="101"/>
      <c r="F18" s="101"/>
      <c r="G18" s="101"/>
    </row>
    <row r="19" spans="1:9">
      <c r="A19" s="101"/>
      <c r="B19" s="101"/>
      <c r="C19" s="101"/>
      <c r="D19" s="101"/>
      <c r="E19" s="101"/>
      <c r="F19" s="101"/>
      <c r="G19" s="101"/>
    </row>
    <row r="20" spans="1:9">
      <c r="A20" s="101"/>
      <c r="B20" s="101"/>
      <c r="C20" s="101"/>
      <c r="D20" s="101"/>
      <c r="E20" s="101"/>
      <c r="F20" s="101"/>
      <c r="G20" s="101"/>
    </row>
    <row r="22" spans="1:9">
      <c r="A22" s="1" t="s">
        <v>173</v>
      </c>
    </row>
    <row r="23" spans="1:9">
      <c r="A23" t="s">
        <v>0</v>
      </c>
      <c r="B23" s="102"/>
      <c r="C23" s="102"/>
      <c r="D23" s="102"/>
      <c r="E23" s="102"/>
      <c r="F23" s="102"/>
      <c r="G23" s="102"/>
    </row>
    <row r="24" spans="1:9">
      <c r="A24" t="s">
        <v>1</v>
      </c>
      <c r="B24" s="3"/>
      <c r="C24" s="3"/>
      <c r="D24" s="3"/>
      <c r="E24" s="3"/>
      <c r="F24" s="3"/>
      <c r="G24" s="3"/>
    </row>
    <row r="25" spans="1:9">
      <c r="A25" t="s">
        <v>2</v>
      </c>
      <c r="B25" s="3"/>
      <c r="C25" s="3"/>
      <c r="D25" s="3"/>
      <c r="E25" s="3"/>
      <c r="F25" s="3"/>
      <c r="G25" s="3"/>
    </row>
    <row r="26" spans="1:9">
      <c r="A26" t="s">
        <v>3</v>
      </c>
      <c r="B26" s="3"/>
      <c r="C26" s="3"/>
      <c r="D26" s="3"/>
      <c r="E26" s="3"/>
      <c r="F26" s="3"/>
      <c r="G26" s="3"/>
    </row>
    <row r="27" spans="1:9">
      <c r="A27" t="s">
        <v>4</v>
      </c>
      <c r="B27" s="3"/>
      <c r="C27" s="3"/>
      <c r="D27" s="3"/>
      <c r="E27" s="3"/>
      <c r="F27" s="3"/>
      <c r="G27" s="3"/>
    </row>
    <row r="28" spans="1:9">
      <c r="A28" t="s">
        <v>5</v>
      </c>
      <c r="B28" s="3"/>
      <c r="C28" s="3"/>
      <c r="D28" s="3"/>
      <c r="E28" s="3"/>
      <c r="F28" s="3"/>
      <c r="G28" s="3"/>
    </row>
    <row r="29" spans="1:9">
      <c r="A29" t="s">
        <v>6</v>
      </c>
      <c r="B29" s="3"/>
      <c r="C29" s="3"/>
      <c r="D29" s="3"/>
      <c r="E29" s="3"/>
      <c r="F29" s="3"/>
      <c r="G29" s="3"/>
    </row>
    <row r="31" spans="1:9">
      <c r="A31" s="1" t="s">
        <v>46</v>
      </c>
    </row>
    <row r="32" spans="1:9" ht="75" customHeight="1">
      <c r="A32" s="101" t="s">
        <v>52</v>
      </c>
      <c r="B32" s="101"/>
      <c r="C32" s="101"/>
      <c r="D32" s="101"/>
      <c r="E32" s="101"/>
      <c r="F32" s="101"/>
      <c r="G32" s="101"/>
      <c r="H32" s="2"/>
      <c r="I32" s="2"/>
    </row>
    <row r="33" spans="1:9">
      <c r="A33" s="11"/>
      <c r="B33" s="11"/>
      <c r="C33" s="11"/>
      <c r="D33" s="11"/>
      <c r="E33" s="11"/>
      <c r="F33" s="11"/>
      <c r="G33" s="11"/>
      <c r="H33" s="2"/>
      <c r="I33" s="2"/>
    </row>
    <row r="34" spans="1:9">
      <c r="A34" s="1" t="s">
        <v>174</v>
      </c>
    </row>
    <row r="35" spans="1:9" ht="15" customHeight="1">
      <c r="A35" s="101" t="s">
        <v>178</v>
      </c>
      <c r="B35" s="101"/>
      <c r="C35" s="101"/>
      <c r="D35" s="101"/>
      <c r="E35" s="101"/>
      <c r="F35" s="101"/>
      <c r="G35" s="101"/>
    </row>
    <row r="36" spans="1:9" ht="15" customHeight="1">
      <c r="A36" s="101"/>
      <c r="B36" s="101"/>
      <c r="C36" s="101"/>
      <c r="D36" s="101"/>
      <c r="E36" s="101"/>
      <c r="F36" s="101"/>
      <c r="G36" s="101"/>
    </row>
    <row r="37" spans="1:9">
      <c r="A37" s="101"/>
      <c r="B37" s="101"/>
      <c r="C37" s="101"/>
      <c r="D37" s="101"/>
      <c r="E37" s="101"/>
      <c r="F37" s="101"/>
      <c r="G37" s="101"/>
    </row>
    <row r="39" spans="1:9">
      <c r="A39" s="1" t="s">
        <v>175</v>
      </c>
    </row>
    <row r="40" spans="1:9">
      <c r="A40" t="s">
        <v>54</v>
      </c>
      <c r="B40" t="s">
        <v>185</v>
      </c>
    </row>
    <row r="41" spans="1:9">
      <c r="B41" s="56" t="s">
        <v>186</v>
      </c>
      <c r="E41" t="s">
        <v>187</v>
      </c>
    </row>
    <row r="42" spans="1:9">
      <c r="B42" t="s">
        <v>154</v>
      </c>
    </row>
    <row r="43" spans="1:9">
      <c r="B43" s="56" t="s">
        <v>153</v>
      </c>
      <c r="E43" t="s">
        <v>163</v>
      </c>
    </row>
    <row r="44" spans="1:9">
      <c r="A44" t="s">
        <v>55</v>
      </c>
      <c r="B44" t="s">
        <v>56</v>
      </c>
    </row>
    <row r="45" spans="1:9">
      <c r="B45" s="56" t="s">
        <v>152</v>
      </c>
      <c r="E45" t="s">
        <v>53</v>
      </c>
    </row>
  </sheetData>
  <mergeCells count="4">
    <mergeCell ref="A6:G20"/>
    <mergeCell ref="B23:G23"/>
    <mergeCell ref="A32:G32"/>
    <mergeCell ref="A35:G37"/>
  </mergeCells>
  <hyperlinks>
    <hyperlink ref="B45" r:id="rId1" xr:uid="{00000000-0004-0000-0000-000001000000}"/>
    <hyperlink ref="B43" r:id="rId2" xr:uid="{00000000-0004-0000-0000-000002000000}"/>
    <hyperlink ref="B41" r:id="rId3" xr:uid="{5709A821-7817-4F66-8B56-DA8673A6DAFF}"/>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775A1-8390-4F32-A76E-F7213FDF823A}">
  <dimension ref="A1:A16"/>
  <sheetViews>
    <sheetView workbookViewId="0"/>
  </sheetViews>
  <sheetFormatPr defaultRowHeight="15"/>
  <sheetData>
    <row r="1" spans="1:1" s="1" customFormat="1">
      <c r="A1" s="1" t="s">
        <v>214</v>
      </c>
    </row>
    <row r="2" spans="1:1">
      <c r="A2" t="s">
        <v>200</v>
      </c>
    </row>
    <row r="3" spans="1:1">
      <c r="A3" t="s">
        <v>199</v>
      </c>
    </row>
    <row r="4" spans="1:1">
      <c r="A4" t="s">
        <v>201</v>
      </c>
    </row>
    <row r="5" spans="1:1">
      <c r="A5" t="s">
        <v>202</v>
      </c>
    </row>
    <row r="6" spans="1:1">
      <c r="A6" t="s">
        <v>203</v>
      </c>
    </row>
    <row r="7" spans="1:1">
      <c r="A7" t="s">
        <v>204</v>
      </c>
    </row>
    <row r="8" spans="1:1">
      <c r="A8" t="s">
        <v>205</v>
      </c>
    </row>
    <row r="9" spans="1:1">
      <c r="A9" t="s">
        <v>206</v>
      </c>
    </row>
    <row r="10" spans="1:1">
      <c r="A10" t="s">
        <v>207</v>
      </c>
    </row>
    <row r="11" spans="1:1">
      <c r="A11" t="s">
        <v>208</v>
      </c>
    </row>
    <row r="12" spans="1:1">
      <c r="A12" t="s">
        <v>209</v>
      </c>
    </row>
    <row r="13" spans="1:1">
      <c r="A13" t="s">
        <v>210</v>
      </c>
    </row>
    <row r="14" spans="1:1">
      <c r="A14" t="s">
        <v>211</v>
      </c>
    </row>
    <row r="15" spans="1:1">
      <c r="A15" t="s">
        <v>212</v>
      </c>
    </row>
    <row r="16" spans="1:1">
      <c r="A16" t="s">
        <v>213</v>
      </c>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7903-5939-4792-9A4F-A9AD57632294}">
  <sheetPr>
    <pageSetUpPr fitToPage="1"/>
  </sheetPr>
  <dimension ref="A1:G28"/>
  <sheetViews>
    <sheetView zoomScaleNormal="100" workbookViewId="0"/>
  </sheetViews>
  <sheetFormatPr defaultRowHeight="15"/>
  <cols>
    <col min="1" max="1" width="10.7109375" customWidth="1"/>
    <col min="2" max="2" width="40.7109375" customWidth="1"/>
    <col min="3" max="3" width="12.7109375" customWidth="1"/>
    <col min="4" max="5" width="10.7109375" customWidth="1"/>
    <col min="6" max="6" width="25.7109375" customWidth="1"/>
    <col min="7" max="7" width="65.140625" customWidth="1"/>
  </cols>
  <sheetData>
    <row r="1" spans="1:7" ht="18.75">
      <c r="A1" s="89" t="s">
        <v>252</v>
      </c>
      <c r="B1" s="89"/>
      <c r="C1" s="89"/>
      <c r="D1" s="90"/>
      <c r="E1" s="90"/>
      <c r="F1" s="90"/>
      <c r="G1" s="88"/>
    </row>
    <row r="2" spans="1:7">
      <c r="A2" s="88"/>
      <c r="B2" s="88"/>
      <c r="C2" s="88"/>
      <c r="D2" s="88"/>
      <c r="E2" s="88"/>
      <c r="F2" s="88"/>
      <c r="G2" s="88"/>
    </row>
    <row r="3" spans="1:7">
      <c r="A3" s="91"/>
      <c r="B3" s="91"/>
      <c r="C3" s="91"/>
      <c r="D3" s="91"/>
      <c r="E3" s="91"/>
      <c r="F3" s="91"/>
      <c r="G3" s="91"/>
    </row>
    <row r="4" spans="1:7" s="1" customFormat="1" ht="45">
      <c r="A4" s="92" t="s">
        <v>41</v>
      </c>
      <c r="B4" s="92" t="s">
        <v>235</v>
      </c>
      <c r="C4" s="92" t="s">
        <v>236</v>
      </c>
      <c r="D4" s="92" t="s">
        <v>237</v>
      </c>
      <c r="E4" s="92" t="s">
        <v>238</v>
      </c>
      <c r="F4" s="92" t="s">
        <v>239</v>
      </c>
      <c r="G4" s="92" t="s">
        <v>240</v>
      </c>
    </row>
    <row r="5" spans="1:7">
      <c r="B5" t="s">
        <v>241</v>
      </c>
      <c r="C5" s="93"/>
      <c r="D5" s="94"/>
      <c r="E5" s="95"/>
      <c r="F5" s="6"/>
      <c r="G5" s="6"/>
    </row>
    <row r="6" spans="1:7">
      <c r="B6" t="s">
        <v>242</v>
      </c>
      <c r="C6" s="93"/>
      <c r="D6" s="94"/>
      <c r="E6" s="95"/>
      <c r="F6" s="6"/>
      <c r="G6" s="6"/>
    </row>
    <row r="7" spans="1:7">
      <c r="B7" t="s">
        <v>243</v>
      </c>
      <c r="C7" s="93"/>
      <c r="D7" s="94"/>
      <c r="E7" s="95"/>
      <c r="F7" s="6"/>
      <c r="G7" s="6"/>
    </row>
    <row r="8" spans="1:7">
      <c r="B8" t="s">
        <v>244</v>
      </c>
      <c r="C8" s="93"/>
      <c r="D8" s="94"/>
      <c r="E8" s="95"/>
      <c r="F8" s="6"/>
      <c r="G8" s="6"/>
    </row>
    <row r="9" spans="1:7">
      <c r="C9" s="93"/>
      <c r="D9" s="94"/>
      <c r="E9" s="95"/>
      <c r="F9" s="6"/>
      <c r="G9" s="6"/>
    </row>
    <row r="10" spans="1:7">
      <c r="C10" s="93"/>
      <c r="D10" s="94"/>
      <c r="E10" s="95"/>
      <c r="F10" s="6"/>
      <c r="G10" s="6"/>
    </row>
    <row r="11" spans="1:7">
      <c r="C11" s="93"/>
      <c r="D11" s="94"/>
      <c r="E11" s="95"/>
      <c r="F11" s="6"/>
      <c r="G11" s="6"/>
    </row>
    <row r="12" spans="1:7">
      <c r="C12" s="93"/>
      <c r="D12" s="94"/>
      <c r="E12" s="95"/>
      <c r="F12" s="6"/>
      <c r="G12" s="6"/>
    </row>
    <row r="13" spans="1:7">
      <c r="C13" s="93"/>
      <c r="D13" s="94"/>
      <c r="E13" s="95"/>
      <c r="F13" s="6"/>
      <c r="G13" s="6"/>
    </row>
    <row r="14" spans="1:7">
      <c r="C14" s="93"/>
      <c r="D14" s="94"/>
      <c r="E14" s="95"/>
      <c r="F14" s="6"/>
      <c r="G14" s="6"/>
    </row>
    <row r="15" spans="1:7">
      <c r="C15" s="93"/>
      <c r="D15" s="94"/>
      <c r="E15" s="95"/>
      <c r="F15" s="6"/>
      <c r="G15" s="6"/>
    </row>
    <row r="16" spans="1:7">
      <c r="C16" s="93"/>
      <c r="D16" s="94"/>
      <c r="E16" s="95"/>
      <c r="F16" s="6"/>
      <c r="G16" s="6"/>
    </row>
    <row r="17" spans="1:7">
      <c r="C17" s="93"/>
      <c r="D17" s="94"/>
      <c r="E17" s="95"/>
      <c r="F17" s="6"/>
      <c r="G17" s="6"/>
    </row>
    <row r="18" spans="1:7">
      <c r="C18" s="93"/>
      <c r="D18" s="94"/>
      <c r="E18" s="95"/>
      <c r="F18" s="6"/>
      <c r="G18" s="6"/>
    </row>
    <row r="19" spans="1:7">
      <c r="C19" s="93"/>
      <c r="D19" s="94"/>
      <c r="E19" s="95"/>
      <c r="F19" s="6"/>
      <c r="G19" s="6"/>
    </row>
    <row r="20" spans="1:7">
      <c r="C20" s="93"/>
      <c r="D20" s="94"/>
      <c r="E20" s="95"/>
      <c r="F20" s="6"/>
      <c r="G20" s="6"/>
    </row>
    <row r="21" spans="1:7">
      <c r="C21" s="93"/>
      <c r="D21" s="94"/>
      <c r="E21" s="95"/>
      <c r="F21" s="6"/>
      <c r="G21" s="6"/>
    </row>
    <row r="22" spans="1:7">
      <c r="C22" s="93"/>
      <c r="D22" s="94"/>
      <c r="E22" s="95"/>
      <c r="F22" s="6"/>
      <c r="G22" s="6"/>
    </row>
    <row r="23" spans="1:7">
      <c r="C23" s="93"/>
      <c r="D23" s="94"/>
      <c r="E23" s="95"/>
      <c r="F23" s="6"/>
      <c r="G23" s="6"/>
    </row>
    <row r="24" spans="1:7">
      <c r="C24" s="93"/>
      <c r="D24" s="94"/>
      <c r="E24" s="95"/>
      <c r="F24" s="6"/>
      <c r="G24" s="6"/>
    </row>
    <row r="25" spans="1:7">
      <c r="C25" s="93"/>
      <c r="D25" s="94"/>
      <c r="E25" s="95"/>
      <c r="F25" s="6"/>
      <c r="G25" s="6"/>
    </row>
    <row r="26" spans="1:7">
      <c r="C26" s="93"/>
      <c r="D26" s="94"/>
      <c r="E26" s="95"/>
      <c r="F26" s="6"/>
      <c r="G26" s="6"/>
    </row>
    <row r="27" spans="1:7">
      <c r="C27" s="93"/>
      <c r="D27" s="94"/>
      <c r="E27" s="95"/>
      <c r="F27" s="6"/>
      <c r="G27" s="6"/>
    </row>
    <row r="28" spans="1:7">
      <c r="A28" s="96"/>
      <c r="B28" s="96" t="s">
        <v>245</v>
      </c>
      <c r="C28" s="97">
        <f>SUM(C5:C27)</f>
        <v>0</v>
      </c>
      <c r="D28" s="98">
        <f>SUM(D5:D27)</f>
        <v>0</v>
      </c>
      <c r="E28" s="99"/>
      <c r="F28" s="3"/>
      <c r="G28" s="3"/>
    </row>
  </sheetData>
  <printOptions gridLines="1"/>
  <pageMargins left="0.70866141732283472" right="0.70866141732283472"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F3F1E-2030-4900-8CB7-5B031081BAD4}">
  <sheetPr>
    <pageSetUpPr fitToPage="1"/>
  </sheetPr>
  <dimension ref="A1:G30"/>
  <sheetViews>
    <sheetView zoomScaleNormal="100" workbookViewId="0"/>
  </sheetViews>
  <sheetFormatPr defaultRowHeight="15"/>
  <cols>
    <col min="1" max="1" width="10.7109375" customWidth="1"/>
    <col min="2" max="2" width="40.7109375" customWidth="1"/>
    <col min="3" max="3" width="12.7109375" customWidth="1"/>
    <col min="4" max="4" width="20.7109375" customWidth="1"/>
    <col min="5" max="5" width="12.7109375" customWidth="1"/>
    <col min="6" max="6" width="25.7109375" customWidth="1"/>
    <col min="7" max="7" width="49.85546875" customWidth="1"/>
  </cols>
  <sheetData>
    <row r="1" spans="1:7" s="55" customFormat="1" ht="18.75">
      <c r="A1" s="89" t="s">
        <v>246</v>
      </c>
      <c r="B1" s="89"/>
      <c r="C1" s="89"/>
      <c r="D1" s="89"/>
      <c r="E1" s="89"/>
      <c r="F1" s="89"/>
      <c r="G1" s="89"/>
    </row>
    <row r="2" spans="1:7">
      <c r="A2" s="88"/>
      <c r="B2" s="88"/>
      <c r="D2" s="88"/>
      <c r="E2" s="88"/>
      <c r="F2" s="88"/>
      <c r="G2" s="88"/>
    </row>
    <row r="3" spans="1:7">
      <c r="A3" s="91"/>
      <c r="B3" s="91"/>
      <c r="C3" s="100"/>
      <c r="D3" s="91"/>
      <c r="E3" s="91"/>
      <c r="F3" s="91"/>
      <c r="G3" s="91"/>
    </row>
    <row r="4" spans="1:7" s="1" customFormat="1" ht="45">
      <c r="A4" s="92" t="s">
        <v>41</v>
      </c>
      <c r="B4" s="92" t="s">
        <v>253</v>
      </c>
      <c r="C4" s="92" t="s">
        <v>247</v>
      </c>
      <c r="D4" s="92" t="s">
        <v>248</v>
      </c>
      <c r="E4" s="92" t="s">
        <v>249</v>
      </c>
      <c r="F4" s="92" t="s">
        <v>250</v>
      </c>
      <c r="G4" s="92" t="s">
        <v>251</v>
      </c>
    </row>
    <row r="5" spans="1:7">
      <c r="B5" t="s">
        <v>241</v>
      </c>
      <c r="C5" s="93"/>
      <c r="D5" s="94"/>
      <c r="E5" s="95"/>
    </row>
    <row r="6" spans="1:7">
      <c r="B6" t="s">
        <v>242</v>
      </c>
      <c r="C6" s="93"/>
      <c r="D6" s="94"/>
      <c r="E6" s="95"/>
    </row>
    <row r="7" spans="1:7">
      <c r="B7" t="s">
        <v>243</v>
      </c>
      <c r="C7" s="93"/>
      <c r="D7" s="94"/>
      <c r="E7" s="95"/>
    </row>
    <row r="8" spans="1:7">
      <c r="B8" t="s">
        <v>244</v>
      </c>
      <c r="C8" s="93"/>
      <c r="D8" s="94"/>
      <c r="E8" s="95"/>
    </row>
    <row r="9" spans="1:7">
      <c r="C9" s="93"/>
      <c r="D9" s="94"/>
      <c r="E9" s="95"/>
    </row>
    <row r="10" spans="1:7">
      <c r="C10" s="93"/>
      <c r="D10" s="94"/>
      <c r="E10" s="95"/>
    </row>
    <row r="11" spans="1:7">
      <c r="C11" s="93"/>
      <c r="D11" s="94"/>
      <c r="E11" s="95"/>
    </row>
    <row r="12" spans="1:7">
      <c r="C12" s="93"/>
      <c r="D12" s="94"/>
      <c r="E12" s="95"/>
    </row>
    <row r="13" spans="1:7">
      <c r="C13" s="93"/>
      <c r="D13" s="94"/>
      <c r="E13" s="95"/>
    </row>
    <row r="14" spans="1:7">
      <c r="C14" s="93"/>
      <c r="D14" s="94"/>
      <c r="E14" s="95"/>
    </row>
    <row r="15" spans="1:7">
      <c r="C15" s="93"/>
      <c r="D15" s="94"/>
      <c r="E15" s="95"/>
    </row>
    <row r="16" spans="1:7">
      <c r="C16" s="93"/>
      <c r="D16" s="94"/>
      <c r="E16" s="95"/>
    </row>
    <row r="17" spans="3:5">
      <c r="C17" s="93"/>
      <c r="D17" s="94"/>
      <c r="E17" s="95"/>
    </row>
    <row r="18" spans="3:5">
      <c r="C18" s="93"/>
      <c r="D18" s="94"/>
      <c r="E18" s="95"/>
    </row>
    <row r="19" spans="3:5">
      <c r="C19" s="93"/>
      <c r="D19" s="94"/>
      <c r="E19" s="95"/>
    </row>
    <row r="20" spans="3:5">
      <c r="C20" s="93"/>
      <c r="D20" s="94"/>
      <c r="E20" s="95"/>
    </row>
    <row r="21" spans="3:5">
      <c r="C21" s="93"/>
      <c r="D21" s="94"/>
      <c r="E21" s="95"/>
    </row>
    <row r="22" spans="3:5">
      <c r="C22" s="93"/>
      <c r="D22" s="94"/>
      <c r="E22" s="95"/>
    </row>
    <row r="23" spans="3:5">
      <c r="C23" s="93"/>
      <c r="D23" s="94"/>
      <c r="E23" s="95"/>
    </row>
    <row r="24" spans="3:5">
      <c r="C24" s="93"/>
      <c r="D24" s="94"/>
      <c r="E24" s="95"/>
    </row>
    <row r="25" spans="3:5">
      <c r="C25" s="93"/>
      <c r="D25" s="94"/>
      <c r="E25" s="95"/>
    </row>
    <row r="26" spans="3:5">
      <c r="C26" s="93"/>
      <c r="D26" s="94"/>
      <c r="E26" s="95"/>
    </row>
    <row r="27" spans="3:5">
      <c r="C27" s="93"/>
      <c r="E27" s="95"/>
    </row>
    <row r="28" spans="3:5">
      <c r="C28" s="93"/>
    </row>
    <row r="29" spans="3:5">
      <c r="C29" s="93"/>
    </row>
    <row r="30" spans="3:5">
      <c r="C30" s="93"/>
    </row>
  </sheetData>
  <printOptions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29"/>
  <sheetViews>
    <sheetView zoomScaleNormal="100" workbookViewId="0"/>
  </sheetViews>
  <sheetFormatPr defaultRowHeight="15"/>
  <cols>
    <col min="1" max="1" width="25.7109375" customWidth="1"/>
    <col min="2" max="3" width="15.7109375" customWidth="1"/>
    <col min="6" max="8" width="15.7109375" customWidth="1"/>
  </cols>
  <sheetData>
    <row r="1" spans="1:8" s="55" customFormat="1" ht="18.75">
      <c r="A1" s="55" t="s">
        <v>138</v>
      </c>
    </row>
    <row r="2" spans="1:8" s="34" customFormat="1"/>
    <row r="3" spans="1:8" s="1" customFormat="1">
      <c r="A3" s="1" t="s">
        <v>182</v>
      </c>
    </row>
    <row r="4" spans="1:8" s="34" customFormat="1">
      <c r="A4" s="72" t="s">
        <v>179</v>
      </c>
      <c r="B4" s="73"/>
      <c r="C4" s="73"/>
      <c r="D4" s="73"/>
      <c r="E4" s="73"/>
      <c r="F4" s="73"/>
      <c r="G4" s="73"/>
      <c r="H4" s="74"/>
    </row>
    <row r="5" spans="1:8" s="34" customFormat="1">
      <c r="A5" s="69" t="s">
        <v>177</v>
      </c>
      <c r="B5" s="32"/>
      <c r="C5" s="32"/>
      <c r="D5" s="32"/>
      <c r="E5" s="32"/>
      <c r="F5" s="32"/>
      <c r="G5" s="32"/>
      <c r="H5" s="71"/>
    </row>
    <row r="6" spans="1:8" s="34" customFormat="1">
      <c r="A6" s="47"/>
      <c r="B6" s="48"/>
      <c r="C6" s="48"/>
      <c r="D6" s="48"/>
      <c r="E6" s="48"/>
      <c r="F6" s="48"/>
      <c r="G6" s="48"/>
      <c r="H6" s="49"/>
    </row>
    <row r="7" spans="1:8" s="34" customFormat="1">
      <c r="A7" s="47"/>
      <c r="B7" s="48"/>
      <c r="C7" s="48"/>
      <c r="D7" s="48"/>
      <c r="E7" s="48"/>
      <c r="F7" s="48"/>
      <c r="G7" s="48"/>
      <c r="H7" s="49"/>
    </row>
    <row r="8" spans="1:8" s="34" customFormat="1">
      <c r="A8" s="47"/>
      <c r="B8" s="48"/>
      <c r="C8" s="48"/>
      <c r="D8" s="48"/>
      <c r="E8" s="48"/>
      <c r="F8" s="48"/>
      <c r="G8" s="48"/>
      <c r="H8" s="49"/>
    </row>
    <row r="9" spans="1:8" s="34" customFormat="1">
      <c r="A9" s="47"/>
      <c r="B9" s="48"/>
      <c r="C9" s="48"/>
      <c r="D9" s="48"/>
      <c r="E9" s="48"/>
      <c r="F9" s="48"/>
      <c r="G9" s="48"/>
      <c r="H9" s="49"/>
    </row>
    <row r="10" spans="1:8" s="34" customFormat="1">
      <c r="A10" s="47"/>
      <c r="B10" s="48"/>
      <c r="C10" s="48"/>
      <c r="D10" s="48"/>
      <c r="E10" s="48"/>
      <c r="F10" s="48"/>
      <c r="G10" s="48"/>
      <c r="H10" s="49"/>
    </row>
    <row r="11" spans="1:8" s="34" customFormat="1">
      <c r="A11" s="47"/>
      <c r="B11" s="48"/>
      <c r="C11" s="48"/>
      <c r="D11" s="48"/>
      <c r="E11" s="48"/>
      <c r="F11" s="48"/>
      <c r="G11" s="48"/>
      <c r="H11" s="49"/>
    </row>
    <row r="12" spans="1:8" s="34" customFormat="1">
      <c r="A12" s="47"/>
      <c r="B12" s="48"/>
      <c r="C12" s="48"/>
      <c r="D12" s="48"/>
      <c r="E12" s="48"/>
      <c r="F12" s="48"/>
      <c r="G12" s="48"/>
      <c r="H12" s="49"/>
    </row>
    <row r="13" spans="1:8" s="34" customFormat="1">
      <c r="A13" s="47"/>
      <c r="B13" s="48"/>
      <c r="C13" s="48"/>
      <c r="D13" s="48"/>
      <c r="E13" s="48"/>
      <c r="F13" s="48"/>
      <c r="G13" s="48"/>
      <c r="H13" s="49"/>
    </row>
    <row r="14" spans="1:8" s="34" customFormat="1">
      <c r="A14" s="47"/>
      <c r="B14" s="48"/>
      <c r="C14" s="48"/>
      <c r="D14" s="48"/>
      <c r="E14" s="48"/>
      <c r="F14" s="48"/>
      <c r="G14" s="48"/>
      <c r="H14" s="49"/>
    </row>
    <row r="15" spans="1:8" s="34" customFormat="1">
      <c r="A15" s="47"/>
      <c r="B15" s="48"/>
      <c r="C15" s="48"/>
      <c r="D15" s="48"/>
      <c r="E15" s="48"/>
      <c r="F15" s="48"/>
      <c r="G15" s="48"/>
      <c r="H15" s="49"/>
    </row>
    <row r="16" spans="1:8" s="34" customFormat="1">
      <c r="A16" s="47"/>
      <c r="B16" s="48"/>
      <c r="C16" s="48"/>
      <c r="D16" s="48"/>
      <c r="E16" s="48"/>
      <c r="F16" s="48"/>
      <c r="G16" s="48"/>
      <c r="H16" s="49"/>
    </row>
    <row r="17" spans="1:8" s="34" customFormat="1">
      <c r="A17" s="47"/>
      <c r="B17" s="48"/>
      <c r="C17" s="48"/>
      <c r="D17" s="48"/>
      <c r="E17" s="48"/>
      <c r="F17" s="48"/>
      <c r="G17" s="48"/>
      <c r="H17" s="49"/>
    </row>
    <row r="18" spans="1:8" s="34" customFormat="1">
      <c r="A18" s="47"/>
      <c r="B18" s="48"/>
      <c r="C18" s="48"/>
      <c r="D18" s="48"/>
      <c r="E18" s="48"/>
      <c r="F18" s="48"/>
      <c r="G18" s="48"/>
      <c r="H18" s="49"/>
    </row>
    <row r="19" spans="1:8" s="34" customFormat="1">
      <c r="A19" s="47"/>
      <c r="B19" s="48"/>
      <c r="C19" s="48"/>
      <c r="D19" s="48"/>
      <c r="E19" s="48"/>
      <c r="F19" s="48"/>
      <c r="G19" s="48"/>
      <c r="H19" s="49"/>
    </row>
    <row r="20" spans="1:8" s="34" customFormat="1">
      <c r="A20" s="47"/>
      <c r="B20" s="48"/>
      <c r="C20" s="48"/>
      <c r="D20" s="48"/>
      <c r="E20" s="48"/>
      <c r="F20" s="48"/>
      <c r="G20" s="48"/>
      <c r="H20" s="49"/>
    </row>
    <row r="21" spans="1:8" s="34" customFormat="1">
      <c r="A21" s="47"/>
      <c r="B21" s="48"/>
      <c r="C21" s="48"/>
      <c r="D21" s="48"/>
      <c r="E21" s="48"/>
      <c r="F21" s="48"/>
      <c r="G21" s="48"/>
      <c r="H21" s="49"/>
    </row>
    <row r="22" spans="1:8" s="34" customFormat="1">
      <c r="A22" s="47"/>
      <c r="B22" s="48"/>
      <c r="C22" s="48"/>
      <c r="D22" s="48"/>
      <c r="E22" s="48"/>
      <c r="F22" s="48"/>
      <c r="G22" s="48"/>
      <c r="H22" s="49"/>
    </row>
    <row r="23" spans="1:8" s="34" customFormat="1">
      <c r="A23" s="47"/>
      <c r="B23" s="48"/>
      <c r="C23" s="48"/>
      <c r="D23" s="48"/>
      <c r="E23" s="48"/>
      <c r="F23" s="48"/>
      <c r="G23" s="48"/>
      <c r="H23" s="49"/>
    </row>
    <row r="24" spans="1:8" s="34" customFormat="1">
      <c r="A24" s="47"/>
      <c r="B24" s="48"/>
      <c r="C24" s="48"/>
      <c r="D24" s="48"/>
      <c r="E24" s="48"/>
      <c r="F24" s="48"/>
      <c r="G24" s="48"/>
      <c r="H24" s="49"/>
    </row>
    <row r="25" spans="1:8" s="34" customFormat="1">
      <c r="A25" s="50"/>
      <c r="B25" s="51"/>
      <c r="C25" s="51"/>
      <c r="D25" s="51"/>
      <c r="E25" s="51"/>
      <c r="F25" s="51"/>
      <c r="G25" s="51"/>
      <c r="H25" s="52"/>
    </row>
    <row r="26" spans="1:8" s="34" customFormat="1">
      <c r="A26" s="48"/>
      <c r="B26" s="48"/>
      <c r="C26" s="48"/>
      <c r="D26" s="48"/>
      <c r="E26" s="48"/>
      <c r="F26" s="48"/>
      <c r="G26" s="48"/>
      <c r="H26" s="48"/>
    </row>
    <row r="27" spans="1:8" s="1" customFormat="1">
      <c r="A27" s="1" t="s">
        <v>171</v>
      </c>
      <c r="C27" s="1" t="s">
        <v>58</v>
      </c>
    </row>
    <row r="28" spans="1:8" s="1" customFormat="1">
      <c r="A28" s="16" t="s">
        <v>7</v>
      </c>
      <c r="B28" s="16" t="s">
        <v>190</v>
      </c>
      <c r="C28" s="16"/>
      <c r="D28" s="16" t="s">
        <v>22</v>
      </c>
      <c r="E28" s="16" t="s">
        <v>9</v>
      </c>
      <c r="F28" s="16"/>
      <c r="G28" s="16" t="s">
        <v>191</v>
      </c>
      <c r="H28" s="78" t="s">
        <v>22</v>
      </c>
    </row>
    <row r="29" spans="1:8" s="34" customFormat="1">
      <c r="A29" s="16" t="s">
        <v>188</v>
      </c>
      <c r="B29" s="16"/>
      <c r="C29" s="16"/>
      <c r="D29" s="16"/>
      <c r="E29" s="16"/>
      <c r="F29" s="16"/>
      <c r="G29" s="16"/>
      <c r="H29" s="78"/>
    </row>
    <row r="30" spans="1:8" s="34" customFormat="1">
      <c r="A30" s="17" t="s">
        <v>11</v>
      </c>
      <c r="B30" s="62"/>
      <c r="C30" s="81"/>
      <c r="D30" s="17" t="s">
        <v>25</v>
      </c>
      <c r="E30" s="38">
        <v>1</v>
      </c>
      <c r="F30" s="17" t="s">
        <v>29</v>
      </c>
      <c r="G30" s="63">
        <f t="shared" ref="G30:G50" si="0">(B30*E30*0.001)</f>
        <v>0</v>
      </c>
      <c r="H30" s="17" t="s">
        <v>23</v>
      </c>
    </row>
    <row r="31" spans="1:8" s="34" customFormat="1">
      <c r="A31" s="17" t="s">
        <v>8</v>
      </c>
      <c r="B31" s="62"/>
      <c r="C31" s="81"/>
      <c r="D31" s="17" t="s">
        <v>24</v>
      </c>
      <c r="E31" s="38">
        <v>9.9</v>
      </c>
      <c r="F31" s="17" t="s">
        <v>30</v>
      </c>
      <c r="G31" s="63">
        <f t="shared" si="0"/>
        <v>0</v>
      </c>
      <c r="H31" s="17" t="s">
        <v>23</v>
      </c>
    </row>
    <row r="32" spans="1:8" s="34" customFormat="1" ht="17.25">
      <c r="A32" s="17" t="s">
        <v>10</v>
      </c>
      <c r="B32" s="62"/>
      <c r="C32" s="81"/>
      <c r="D32" s="17" t="s">
        <v>82</v>
      </c>
      <c r="E32" s="38">
        <v>11.33</v>
      </c>
      <c r="F32" s="17" t="s">
        <v>31</v>
      </c>
      <c r="G32" s="63">
        <f t="shared" si="0"/>
        <v>0</v>
      </c>
      <c r="H32" s="17" t="s">
        <v>23</v>
      </c>
    </row>
    <row r="33" spans="1:8" s="34" customFormat="1">
      <c r="A33" s="17" t="s">
        <v>35</v>
      </c>
      <c r="B33" s="62"/>
      <c r="C33" s="81"/>
      <c r="D33" s="17" t="s">
        <v>26</v>
      </c>
      <c r="E33" s="38">
        <v>12.8</v>
      </c>
      <c r="F33" s="17" t="s">
        <v>32</v>
      </c>
      <c r="G33" s="63">
        <f t="shared" si="0"/>
        <v>0</v>
      </c>
      <c r="H33" s="17" t="s">
        <v>23</v>
      </c>
    </row>
    <row r="34" spans="1:8" s="34" customFormat="1">
      <c r="A34" s="17" t="s">
        <v>12</v>
      </c>
      <c r="B34" s="62"/>
      <c r="C34" s="81"/>
      <c r="D34" s="17" t="s">
        <v>26</v>
      </c>
      <c r="E34" s="38">
        <v>8.6999999999999993</v>
      </c>
      <c r="F34" s="17" t="s">
        <v>32</v>
      </c>
      <c r="G34" s="63">
        <f t="shared" si="0"/>
        <v>0</v>
      </c>
      <c r="H34" s="17" t="s">
        <v>23</v>
      </c>
    </row>
    <row r="35" spans="1:8" s="34" customFormat="1">
      <c r="A35" s="17" t="s">
        <v>13</v>
      </c>
      <c r="B35" s="62"/>
      <c r="C35" s="81"/>
      <c r="D35" s="17" t="s">
        <v>26</v>
      </c>
      <c r="E35" s="38">
        <v>5.5</v>
      </c>
      <c r="F35" s="17" t="s">
        <v>32</v>
      </c>
      <c r="G35" s="63">
        <f t="shared" si="0"/>
        <v>0</v>
      </c>
      <c r="H35" s="17" t="s">
        <v>23</v>
      </c>
    </row>
    <row r="36" spans="1:8" s="34" customFormat="1" ht="17.25">
      <c r="A36" s="17" t="s">
        <v>14</v>
      </c>
      <c r="B36" s="62"/>
      <c r="C36" s="81"/>
      <c r="D36" s="17" t="s">
        <v>83</v>
      </c>
      <c r="E36" s="39">
        <v>950</v>
      </c>
      <c r="F36" s="17" t="s">
        <v>33</v>
      </c>
      <c r="G36" s="63">
        <f t="shared" si="0"/>
        <v>0</v>
      </c>
      <c r="H36" s="17" t="s">
        <v>23</v>
      </c>
    </row>
    <row r="37" spans="1:8" s="34" customFormat="1">
      <c r="A37" s="17" t="s">
        <v>15</v>
      </c>
      <c r="B37" s="62"/>
      <c r="C37" s="81"/>
      <c r="D37" s="17" t="s">
        <v>27</v>
      </c>
      <c r="E37" s="39">
        <v>1595</v>
      </c>
      <c r="F37" s="17" t="s">
        <v>34</v>
      </c>
      <c r="G37" s="63">
        <f t="shared" si="0"/>
        <v>0</v>
      </c>
      <c r="H37" s="17" t="s">
        <v>23</v>
      </c>
    </row>
    <row r="38" spans="1:8" s="34" customFormat="1">
      <c r="A38" s="17" t="s">
        <v>16</v>
      </c>
      <c r="B38" s="62"/>
      <c r="C38" s="81"/>
      <c r="D38" s="17" t="s">
        <v>26</v>
      </c>
      <c r="E38" s="38">
        <v>4.5</v>
      </c>
      <c r="F38" s="17" t="s">
        <v>32</v>
      </c>
      <c r="G38" s="63">
        <f t="shared" si="0"/>
        <v>0</v>
      </c>
      <c r="H38" s="17" t="s">
        <v>23</v>
      </c>
    </row>
    <row r="39" spans="1:8" s="34" customFormat="1" ht="17.25">
      <c r="A39" s="17" t="s">
        <v>17</v>
      </c>
      <c r="B39" s="62"/>
      <c r="C39" s="81"/>
      <c r="D39" s="17" t="s">
        <v>82</v>
      </c>
      <c r="E39" s="38">
        <v>6.5</v>
      </c>
      <c r="F39" s="17" t="s">
        <v>31</v>
      </c>
      <c r="G39" s="63">
        <f t="shared" si="0"/>
        <v>0</v>
      </c>
      <c r="H39" s="17" t="s">
        <v>23</v>
      </c>
    </row>
    <row r="40" spans="1:8" s="34" customFormat="1">
      <c r="A40" s="17" t="s">
        <v>18</v>
      </c>
      <c r="B40" s="62"/>
      <c r="C40" s="81"/>
      <c r="D40" s="17" t="s">
        <v>24</v>
      </c>
      <c r="E40" s="38">
        <v>9.5</v>
      </c>
      <c r="F40" s="17" t="s">
        <v>30</v>
      </c>
      <c r="G40" s="63">
        <f t="shared" si="0"/>
        <v>0</v>
      </c>
      <c r="H40" s="17" t="s">
        <v>23</v>
      </c>
    </row>
    <row r="41" spans="1:8" s="34" customFormat="1">
      <c r="A41" s="17" t="s">
        <v>19</v>
      </c>
      <c r="B41" s="62"/>
      <c r="C41" s="81"/>
      <c r="D41" s="17" t="s">
        <v>25</v>
      </c>
      <c r="E41" s="38">
        <v>1</v>
      </c>
      <c r="F41" s="17" t="s">
        <v>29</v>
      </c>
      <c r="G41" s="63">
        <f t="shared" si="0"/>
        <v>0</v>
      </c>
      <c r="H41" s="17" t="s">
        <v>23</v>
      </c>
    </row>
    <row r="42" spans="1:8" s="34" customFormat="1">
      <c r="A42" s="17" t="s">
        <v>20</v>
      </c>
      <c r="B42" s="62"/>
      <c r="C42" s="81"/>
      <c r="D42" s="17" t="s">
        <v>25</v>
      </c>
      <c r="E42" s="38">
        <v>1</v>
      </c>
      <c r="F42" s="17" t="s">
        <v>29</v>
      </c>
      <c r="G42" s="63">
        <f t="shared" si="0"/>
        <v>0</v>
      </c>
      <c r="H42" s="17" t="s">
        <v>23</v>
      </c>
    </row>
    <row r="43" spans="1:8" s="34" customFormat="1">
      <c r="A43" s="35" t="s">
        <v>21</v>
      </c>
      <c r="B43" s="62"/>
      <c r="C43" s="81"/>
      <c r="D43" s="35" t="s">
        <v>28</v>
      </c>
      <c r="E43" s="40">
        <v>0</v>
      </c>
      <c r="F43" s="35" t="s">
        <v>28</v>
      </c>
      <c r="G43" s="63">
        <f t="shared" si="0"/>
        <v>0</v>
      </c>
      <c r="H43" s="17" t="s">
        <v>23</v>
      </c>
    </row>
    <row r="44" spans="1:8" s="34" customFormat="1">
      <c r="A44" s="35" t="s">
        <v>21</v>
      </c>
      <c r="B44" s="62"/>
      <c r="C44" s="81"/>
      <c r="D44" s="35" t="s">
        <v>28</v>
      </c>
      <c r="E44" s="40">
        <v>0</v>
      </c>
      <c r="F44" s="35" t="s">
        <v>28</v>
      </c>
      <c r="G44" s="63">
        <f t="shared" si="0"/>
        <v>0</v>
      </c>
      <c r="H44" s="17" t="s">
        <v>23</v>
      </c>
    </row>
    <row r="45" spans="1:8" s="34" customFormat="1">
      <c r="A45" s="35" t="s">
        <v>21</v>
      </c>
      <c r="B45" s="62"/>
      <c r="C45" s="81"/>
      <c r="D45" s="35" t="s">
        <v>28</v>
      </c>
      <c r="E45" s="40">
        <v>0</v>
      </c>
      <c r="F45" s="35" t="s">
        <v>28</v>
      </c>
      <c r="G45" s="63">
        <f t="shared" si="0"/>
        <v>0</v>
      </c>
      <c r="H45" s="17" t="s">
        <v>23</v>
      </c>
    </row>
    <row r="46" spans="1:8" s="34" customFormat="1">
      <c r="A46" s="35" t="s">
        <v>21</v>
      </c>
      <c r="B46" s="62"/>
      <c r="C46" s="81"/>
      <c r="D46" s="35" t="s">
        <v>28</v>
      </c>
      <c r="E46" s="40">
        <v>0</v>
      </c>
      <c r="F46" s="35" t="s">
        <v>28</v>
      </c>
      <c r="G46" s="63">
        <f t="shared" si="0"/>
        <v>0</v>
      </c>
      <c r="H46" s="17" t="s">
        <v>23</v>
      </c>
    </row>
    <row r="47" spans="1:8" s="34" customFormat="1">
      <c r="A47" s="35" t="s">
        <v>21</v>
      </c>
      <c r="B47" s="62"/>
      <c r="C47" s="81"/>
      <c r="D47" s="35" t="s">
        <v>28</v>
      </c>
      <c r="E47" s="40">
        <v>0</v>
      </c>
      <c r="F47" s="35" t="s">
        <v>28</v>
      </c>
      <c r="G47" s="63">
        <f t="shared" si="0"/>
        <v>0</v>
      </c>
      <c r="H47" s="17" t="s">
        <v>23</v>
      </c>
    </row>
    <row r="48" spans="1:8" s="34" customFormat="1">
      <c r="A48" s="35" t="s">
        <v>21</v>
      </c>
      <c r="B48" s="62"/>
      <c r="C48" s="81"/>
      <c r="D48" s="35" t="s">
        <v>28</v>
      </c>
      <c r="E48" s="40">
        <v>0</v>
      </c>
      <c r="F48" s="35" t="s">
        <v>28</v>
      </c>
      <c r="G48" s="63">
        <f t="shared" si="0"/>
        <v>0</v>
      </c>
      <c r="H48" s="17" t="s">
        <v>23</v>
      </c>
    </row>
    <row r="49" spans="1:8" s="34" customFormat="1">
      <c r="A49" s="35" t="s">
        <v>21</v>
      </c>
      <c r="B49" s="62"/>
      <c r="C49" s="81"/>
      <c r="D49" s="35" t="s">
        <v>28</v>
      </c>
      <c r="E49" s="40">
        <v>0</v>
      </c>
      <c r="F49" s="35" t="s">
        <v>28</v>
      </c>
      <c r="G49" s="63">
        <f t="shared" si="0"/>
        <v>0</v>
      </c>
      <c r="H49" s="17" t="s">
        <v>23</v>
      </c>
    </row>
    <row r="50" spans="1:8" s="34" customFormat="1">
      <c r="A50" s="35" t="s">
        <v>21</v>
      </c>
      <c r="B50" s="62"/>
      <c r="C50" s="81"/>
      <c r="D50" s="35" t="s">
        <v>28</v>
      </c>
      <c r="E50" s="40">
        <v>0</v>
      </c>
      <c r="F50" s="35" t="s">
        <v>28</v>
      </c>
      <c r="G50" s="63">
        <f t="shared" si="0"/>
        <v>0</v>
      </c>
      <c r="H50" s="17" t="s">
        <v>23</v>
      </c>
    </row>
    <row r="51" spans="1:8" s="34" customFormat="1">
      <c r="A51" s="16" t="s">
        <v>189</v>
      </c>
      <c r="B51" s="16"/>
      <c r="C51" s="81"/>
      <c r="D51" s="16"/>
      <c r="E51" s="16"/>
      <c r="F51" s="16"/>
      <c r="G51" s="16"/>
      <c r="H51" s="78"/>
    </row>
    <row r="52" spans="1:8" s="34" customFormat="1">
      <c r="A52" s="35" t="s">
        <v>21</v>
      </c>
      <c r="B52" s="62"/>
      <c r="C52" s="81"/>
      <c r="D52" s="35" t="s">
        <v>28</v>
      </c>
      <c r="E52" s="40">
        <v>0</v>
      </c>
      <c r="F52" s="35" t="s">
        <v>28</v>
      </c>
      <c r="G52" s="63">
        <f t="shared" ref="G52:G55" si="1">(B52*E52*0.001)</f>
        <v>0</v>
      </c>
      <c r="H52" s="17" t="s">
        <v>23</v>
      </c>
    </row>
    <row r="53" spans="1:8" s="34" customFormat="1">
      <c r="A53" s="35" t="s">
        <v>21</v>
      </c>
      <c r="B53" s="62"/>
      <c r="C53" s="81"/>
      <c r="D53" s="35" t="s">
        <v>28</v>
      </c>
      <c r="E53" s="40">
        <v>0</v>
      </c>
      <c r="F53" s="35" t="s">
        <v>28</v>
      </c>
      <c r="G53" s="63">
        <f t="shared" ref="G53" si="2">(B53*E53*0.001)</f>
        <v>0</v>
      </c>
      <c r="H53" s="17" t="s">
        <v>23</v>
      </c>
    </row>
    <row r="54" spans="1:8" s="34" customFormat="1">
      <c r="A54" s="35" t="s">
        <v>21</v>
      </c>
      <c r="B54" s="62"/>
      <c r="C54" s="81"/>
      <c r="D54" s="35" t="s">
        <v>28</v>
      </c>
      <c r="E54" s="40">
        <v>0</v>
      </c>
      <c r="F54" s="35" t="s">
        <v>28</v>
      </c>
      <c r="G54" s="63">
        <f t="shared" si="1"/>
        <v>0</v>
      </c>
      <c r="H54" s="17" t="s">
        <v>23</v>
      </c>
    </row>
    <row r="55" spans="1:8" s="34" customFormat="1">
      <c r="A55" s="35" t="s">
        <v>21</v>
      </c>
      <c r="B55" s="62"/>
      <c r="C55" s="81"/>
      <c r="D55" s="35" t="s">
        <v>28</v>
      </c>
      <c r="E55" s="40">
        <v>0</v>
      </c>
      <c r="F55" s="35" t="s">
        <v>28</v>
      </c>
      <c r="G55" s="63">
        <f t="shared" si="1"/>
        <v>0</v>
      </c>
      <c r="H55" s="17" t="s">
        <v>23</v>
      </c>
    </row>
    <row r="56" spans="1:8" s="6" customFormat="1">
      <c r="A56" s="20"/>
      <c r="B56" s="30"/>
      <c r="C56" s="30"/>
      <c r="D56" s="30"/>
      <c r="E56" s="41"/>
      <c r="F56" s="7" t="s">
        <v>147</v>
      </c>
      <c r="G56" s="63">
        <f>SUM(G29:G55)</f>
        <v>0</v>
      </c>
      <c r="H56" s="42" t="s">
        <v>23</v>
      </c>
    </row>
    <row r="57" spans="1:8" s="6" customFormat="1" ht="15" customHeight="1">
      <c r="A57" s="110" t="s">
        <v>192</v>
      </c>
      <c r="B57" s="111"/>
      <c r="C57" s="111"/>
      <c r="D57" s="111"/>
      <c r="E57" s="111"/>
      <c r="F57" s="111"/>
      <c r="G57" s="111"/>
      <c r="H57" s="112"/>
    </row>
    <row r="72" spans="1:8" s="1" customFormat="1">
      <c r="A72" s="1" t="s">
        <v>172</v>
      </c>
      <c r="C72" s="1" t="s">
        <v>57</v>
      </c>
    </row>
    <row r="73" spans="1:8" s="1" customFormat="1">
      <c r="A73" s="16" t="s">
        <v>7</v>
      </c>
      <c r="B73" s="16" t="s">
        <v>190</v>
      </c>
      <c r="C73" s="16"/>
      <c r="D73" s="16" t="s">
        <v>22</v>
      </c>
      <c r="E73" s="16" t="s">
        <v>9</v>
      </c>
      <c r="F73" s="16"/>
      <c r="G73" s="16" t="s">
        <v>191</v>
      </c>
      <c r="H73" s="78" t="s">
        <v>22</v>
      </c>
    </row>
    <row r="74" spans="1:8" s="34" customFormat="1">
      <c r="A74" s="16" t="s">
        <v>188</v>
      </c>
      <c r="B74" s="16"/>
      <c r="C74" s="16"/>
      <c r="D74" s="16"/>
      <c r="E74" s="16"/>
      <c r="F74" s="16"/>
      <c r="G74" s="16"/>
      <c r="H74" s="78"/>
    </row>
    <row r="75" spans="1:8" s="34" customFormat="1">
      <c r="A75" s="17" t="s">
        <v>11</v>
      </c>
      <c r="B75" s="62"/>
      <c r="C75" s="81"/>
      <c r="D75" s="17" t="s">
        <v>25</v>
      </c>
      <c r="E75" s="38">
        <v>1</v>
      </c>
      <c r="F75" s="17" t="s">
        <v>29</v>
      </c>
      <c r="G75" s="63">
        <f t="shared" ref="G75:G95" si="3">(B75*E75*0.001)</f>
        <v>0</v>
      </c>
      <c r="H75" s="17" t="s">
        <v>23</v>
      </c>
    </row>
    <row r="76" spans="1:8" s="34" customFormat="1">
      <c r="A76" s="17" t="s">
        <v>8</v>
      </c>
      <c r="B76" s="62"/>
      <c r="C76" s="81"/>
      <c r="D76" s="17" t="s">
        <v>24</v>
      </c>
      <c r="E76" s="38">
        <v>9.9</v>
      </c>
      <c r="F76" s="17" t="s">
        <v>30</v>
      </c>
      <c r="G76" s="63">
        <f t="shared" si="3"/>
        <v>0</v>
      </c>
      <c r="H76" s="17" t="s">
        <v>23</v>
      </c>
    </row>
    <row r="77" spans="1:8" s="34" customFormat="1" ht="17.25">
      <c r="A77" s="17" t="s">
        <v>10</v>
      </c>
      <c r="B77" s="62"/>
      <c r="C77" s="81"/>
      <c r="D77" s="17" t="s">
        <v>82</v>
      </c>
      <c r="E77" s="38">
        <v>11.33</v>
      </c>
      <c r="F77" s="17" t="s">
        <v>31</v>
      </c>
      <c r="G77" s="63">
        <f t="shared" si="3"/>
        <v>0</v>
      </c>
      <c r="H77" s="17" t="s">
        <v>23</v>
      </c>
    </row>
    <row r="78" spans="1:8" s="34" customFormat="1">
      <c r="A78" s="17" t="s">
        <v>35</v>
      </c>
      <c r="B78" s="62"/>
      <c r="C78" s="81"/>
      <c r="D78" s="17" t="s">
        <v>26</v>
      </c>
      <c r="E78" s="38">
        <v>12.8</v>
      </c>
      <c r="F78" s="17" t="s">
        <v>32</v>
      </c>
      <c r="G78" s="63">
        <f t="shared" si="3"/>
        <v>0</v>
      </c>
      <c r="H78" s="17" t="s">
        <v>23</v>
      </c>
    </row>
    <row r="79" spans="1:8" s="34" customFormat="1">
      <c r="A79" s="17" t="s">
        <v>12</v>
      </c>
      <c r="B79" s="62"/>
      <c r="C79" s="81"/>
      <c r="D79" s="17" t="s">
        <v>26</v>
      </c>
      <c r="E79" s="38">
        <v>8.6999999999999993</v>
      </c>
      <c r="F79" s="17" t="s">
        <v>32</v>
      </c>
      <c r="G79" s="63">
        <f t="shared" si="3"/>
        <v>0</v>
      </c>
      <c r="H79" s="17" t="s">
        <v>23</v>
      </c>
    </row>
    <row r="80" spans="1:8" s="34" customFormat="1">
      <c r="A80" s="17" t="s">
        <v>13</v>
      </c>
      <c r="B80" s="62"/>
      <c r="C80" s="81"/>
      <c r="D80" s="17" t="s">
        <v>26</v>
      </c>
      <c r="E80" s="38">
        <v>5.5</v>
      </c>
      <c r="F80" s="17" t="s">
        <v>32</v>
      </c>
      <c r="G80" s="63">
        <f t="shared" si="3"/>
        <v>0</v>
      </c>
      <c r="H80" s="17" t="s">
        <v>23</v>
      </c>
    </row>
    <row r="81" spans="1:8" s="34" customFormat="1" ht="17.25">
      <c r="A81" s="17" t="s">
        <v>14</v>
      </c>
      <c r="B81" s="62"/>
      <c r="C81" s="81"/>
      <c r="D81" s="17" t="s">
        <v>83</v>
      </c>
      <c r="E81" s="39">
        <v>950</v>
      </c>
      <c r="F81" s="17" t="s">
        <v>33</v>
      </c>
      <c r="G81" s="63">
        <f t="shared" si="3"/>
        <v>0</v>
      </c>
      <c r="H81" s="17" t="s">
        <v>23</v>
      </c>
    </row>
    <row r="82" spans="1:8" s="34" customFormat="1">
      <c r="A82" s="17" t="s">
        <v>15</v>
      </c>
      <c r="B82" s="62"/>
      <c r="C82" s="81"/>
      <c r="D82" s="17" t="s">
        <v>27</v>
      </c>
      <c r="E82" s="39">
        <v>1595</v>
      </c>
      <c r="F82" s="17" t="s">
        <v>34</v>
      </c>
      <c r="G82" s="63">
        <f t="shared" si="3"/>
        <v>0</v>
      </c>
      <c r="H82" s="17" t="s">
        <v>23</v>
      </c>
    </row>
    <row r="83" spans="1:8" s="34" customFormat="1">
      <c r="A83" s="17" t="s">
        <v>16</v>
      </c>
      <c r="B83" s="62"/>
      <c r="C83" s="81"/>
      <c r="D83" s="17" t="s">
        <v>26</v>
      </c>
      <c r="E83" s="38">
        <v>4.5</v>
      </c>
      <c r="F83" s="17" t="s">
        <v>32</v>
      </c>
      <c r="G83" s="63">
        <f t="shared" si="3"/>
        <v>0</v>
      </c>
      <c r="H83" s="17" t="s">
        <v>23</v>
      </c>
    </row>
    <row r="84" spans="1:8" s="34" customFormat="1" ht="17.25">
      <c r="A84" s="17" t="s">
        <v>17</v>
      </c>
      <c r="B84" s="62"/>
      <c r="C84" s="81"/>
      <c r="D84" s="17" t="s">
        <v>82</v>
      </c>
      <c r="E84" s="38">
        <v>6.5</v>
      </c>
      <c r="F84" s="17" t="s">
        <v>31</v>
      </c>
      <c r="G84" s="63">
        <f t="shared" si="3"/>
        <v>0</v>
      </c>
      <c r="H84" s="17" t="s">
        <v>23</v>
      </c>
    </row>
    <row r="85" spans="1:8" s="34" customFormat="1">
      <c r="A85" s="17" t="s">
        <v>18</v>
      </c>
      <c r="B85" s="62"/>
      <c r="C85" s="81"/>
      <c r="D85" s="17" t="s">
        <v>24</v>
      </c>
      <c r="E85" s="38">
        <v>9.5</v>
      </c>
      <c r="F85" s="17" t="s">
        <v>30</v>
      </c>
      <c r="G85" s="63">
        <f t="shared" si="3"/>
        <v>0</v>
      </c>
      <c r="H85" s="17" t="s">
        <v>23</v>
      </c>
    </row>
    <row r="86" spans="1:8" s="34" customFormat="1">
      <c r="A86" s="17" t="s">
        <v>19</v>
      </c>
      <c r="B86" s="62"/>
      <c r="C86" s="81"/>
      <c r="D86" s="17" t="s">
        <v>25</v>
      </c>
      <c r="E86" s="38">
        <v>1</v>
      </c>
      <c r="F86" s="17" t="s">
        <v>29</v>
      </c>
      <c r="G86" s="63">
        <f t="shared" si="3"/>
        <v>0</v>
      </c>
      <c r="H86" s="17" t="s">
        <v>23</v>
      </c>
    </row>
    <row r="87" spans="1:8" s="34" customFormat="1">
      <c r="A87" s="17" t="s">
        <v>20</v>
      </c>
      <c r="B87" s="62"/>
      <c r="C87" s="81"/>
      <c r="D87" s="17" t="s">
        <v>25</v>
      </c>
      <c r="E87" s="38">
        <v>1</v>
      </c>
      <c r="F87" s="17" t="s">
        <v>29</v>
      </c>
      <c r="G87" s="63">
        <f t="shared" si="3"/>
        <v>0</v>
      </c>
      <c r="H87" s="17" t="s">
        <v>23</v>
      </c>
    </row>
    <row r="88" spans="1:8" s="34" customFormat="1">
      <c r="A88" s="35" t="s">
        <v>21</v>
      </c>
      <c r="B88" s="62"/>
      <c r="C88" s="81"/>
      <c r="D88" s="35" t="s">
        <v>28</v>
      </c>
      <c r="E88" s="40">
        <v>0</v>
      </c>
      <c r="F88" s="35" t="s">
        <v>28</v>
      </c>
      <c r="G88" s="63">
        <f t="shared" si="3"/>
        <v>0</v>
      </c>
      <c r="H88" s="17" t="s">
        <v>23</v>
      </c>
    </row>
    <row r="89" spans="1:8" s="34" customFormat="1">
      <c r="A89" s="35" t="s">
        <v>21</v>
      </c>
      <c r="B89" s="62"/>
      <c r="C89" s="81"/>
      <c r="D89" s="35" t="s">
        <v>28</v>
      </c>
      <c r="E89" s="40">
        <v>0</v>
      </c>
      <c r="F89" s="35" t="s">
        <v>28</v>
      </c>
      <c r="G89" s="63">
        <f t="shared" si="3"/>
        <v>0</v>
      </c>
      <c r="H89" s="17" t="s">
        <v>23</v>
      </c>
    </row>
    <row r="90" spans="1:8" s="34" customFormat="1">
      <c r="A90" s="35" t="s">
        <v>21</v>
      </c>
      <c r="B90" s="62"/>
      <c r="C90" s="81"/>
      <c r="D90" s="35" t="s">
        <v>28</v>
      </c>
      <c r="E90" s="40">
        <v>0</v>
      </c>
      <c r="F90" s="35" t="s">
        <v>28</v>
      </c>
      <c r="G90" s="63">
        <f t="shared" si="3"/>
        <v>0</v>
      </c>
      <c r="H90" s="17" t="s">
        <v>23</v>
      </c>
    </row>
    <row r="91" spans="1:8" s="34" customFormat="1">
      <c r="A91" s="35" t="s">
        <v>21</v>
      </c>
      <c r="B91" s="62"/>
      <c r="C91" s="81"/>
      <c r="D91" s="35" t="s">
        <v>28</v>
      </c>
      <c r="E91" s="40">
        <v>0</v>
      </c>
      <c r="F91" s="35" t="s">
        <v>28</v>
      </c>
      <c r="G91" s="63">
        <f t="shared" si="3"/>
        <v>0</v>
      </c>
      <c r="H91" s="17" t="s">
        <v>23</v>
      </c>
    </row>
    <row r="92" spans="1:8" s="34" customFormat="1">
      <c r="A92" s="35" t="s">
        <v>21</v>
      </c>
      <c r="B92" s="62"/>
      <c r="C92" s="81"/>
      <c r="D92" s="35" t="s">
        <v>28</v>
      </c>
      <c r="E92" s="40">
        <v>0</v>
      </c>
      <c r="F92" s="35" t="s">
        <v>28</v>
      </c>
      <c r="G92" s="63">
        <f t="shared" si="3"/>
        <v>0</v>
      </c>
      <c r="H92" s="17" t="s">
        <v>23</v>
      </c>
    </row>
    <row r="93" spans="1:8" s="34" customFormat="1">
      <c r="A93" s="35" t="s">
        <v>21</v>
      </c>
      <c r="B93" s="62"/>
      <c r="C93" s="81"/>
      <c r="D93" s="35" t="s">
        <v>28</v>
      </c>
      <c r="E93" s="40">
        <v>0</v>
      </c>
      <c r="F93" s="35" t="s">
        <v>28</v>
      </c>
      <c r="G93" s="63">
        <f t="shared" si="3"/>
        <v>0</v>
      </c>
      <c r="H93" s="17" t="s">
        <v>23</v>
      </c>
    </row>
    <row r="94" spans="1:8" s="34" customFormat="1">
      <c r="A94" s="35" t="s">
        <v>21</v>
      </c>
      <c r="B94" s="62"/>
      <c r="C94" s="81"/>
      <c r="D94" s="35" t="s">
        <v>28</v>
      </c>
      <c r="E94" s="40">
        <v>0</v>
      </c>
      <c r="F94" s="35" t="s">
        <v>28</v>
      </c>
      <c r="G94" s="63">
        <f t="shared" si="3"/>
        <v>0</v>
      </c>
      <c r="H94" s="17" t="s">
        <v>23</v>
      </c>
    </row>
    <row r="95" spans="1:8" s="34" customFormat="1">
      <c r="A95" s="35" t="s">
        <v>21</v>
      </c>
      <c r="B95" s="62"/>
      <c r="C95" s="81"/>
      <c r="D95" s="35" t="s">
        <v>28</v>
      </c>
      <c r="E95" s="40">
        <v>0</v>
      </c>
      <c r="F95" s="35" t="s">
        <v>28</v>
      </c>
      <c r="G95" s="63">
        <f t="shared" si="3"/>
        <v>0</v>
      </c>
      <c r="H95" s="17" t="s">
        <v>23</v>
      </c>
    </row>
    <row r="96" spans="1:8" s="34" customFormat="1">
      <c r="A96" s="16" t="s">
        <v>189</v>
      </c>
      <c r="B96" s="16"/>
      <c r="C96" s="81"/>
      <c r="D96" s="16"/>
      <c r="E96" s="16"/>
      <c r="F96" s="16"/>
      <c r="G96" s="16"/>
      <c r="H96" s="78"/>
    </row>
    <row r="97" spans="1:8" s="34" customFormat="1">
      <c r="A97" s="35" t="s">
        <v>21</v>
      </c>
      <c r="B97" s="62"/>
      <c r="C97" s="81"/>
      <c r="D97" s="35" t="s">
        <v>28</v>
      </c>
      <c r="E97" s="40">
        <v>0</v>
      </c>
      <c r="F97" s="35" t="s">
        <v>28</v>
      </c>
      <c r="G97" s="63">
        <f t="shared" ref="G97:G100" si="4">(B97*E97*0.001)</f>
        <v>0</v>
      </c>
      <c r="H97" s="17" t="s">
        <v>23</v>
      </c>
    </row>
    <row r="98" spans="1:8" s="34" customFormat="1">
      <c r="A98" s="35" t="s">
        <v>21</v>
      </c>
      <c r="B98" s="62"/>
      <c r="C98" s="81"/>
      <c r="D98" s="35" t="s">
        <v>28</v>
      </c>
      <c r="E98" s="40">
        <v>0</v>
      </c>
      <c r="F98" s="35" t="s">
        <v>28</v>
      </c>
      <c r="G98" s="63">
        <f t="shared" ref="G98" si="5">(B98*E98*0.001)</f>
        <v>0</v>
      </c>
      <c r="H98" s="17" t="s">
        <v>23</v>
      </c>
    </row>
    <row r="99" spans="1:8" s="34" customFormat="1">
      <c r="A99" s="35" t="s">
        <v>21</v>
      </c>
      <c r="B99" s="62"/>
      <c r="C99" s="81"/>
      <c r="D99" s="35" t="s">
        <v>28</v>
      </c>
      <c r="E99" s="40">
        <v>0</v>
      </c>
      <c r="F99" s="35" t="s">
        <v>28</v>
      </c>
      <c r="G99" s="63">
        <f t="shared" si="4"/>
        <v>0</v>
      </c>
      <c r="H99" s="17" t="s">
        <v>23</v>
      </c>
    </row>
    <row r="100" spans="1:8" s="34" customFormat="1">
      <c r="A100" s="35" t="s">
        <v>21</v>
      </c>
      <c r="B100" s="62"/>
      <c r="C100" s="81"/>
      <c r="D100" s="35" t="s">
        <v>28</v>
      </c>
      <c r="E100" s="40">
        <v>0</v>
      </c>
      <c r="F100" s="35" t="s">
        <v>28</v>
      </c>
      <c r="G100" s="63">
        <f t="shared" si="4"/>
        <v>0</v>
      </c>
      <c r="H100" s="17" t="s">
        <v>23</v>
      </c>
    </row>
    <row r="101" spans="1:8" s="34" customFormat="1">
      <c r="A101" s="20"/>
      <c r="B101" s="30"/>
      <c r="C101" s="30"/>
      <c r="D101" s="30"/>
      <c r="E101" s="41"/>
      <c r="F101" s="7" t="s">
        <v>133</v>
      </c>
      <c r="G101" s="64">
        <f>SUM(G74:G100)</f>
        <v>0</v>
      </c>
      <c r="H101" s="42" t="s">
        <v>23</v>
      </c>
    </row>
    <row r="102" spans="1:8" s="6" customFormat="1" ht="15" customHeight="1">
      <c r="A102" s="107" t="s">
        <v>192</v>
      </c>
      <c r="B102" s="108"/>
      <c r="C102" s="108"/>
      <c r="D102" s="108"/>
      <c r="E102" s="108"/>
      <c r="F102" s="108"/>
      <c r="G102" s="108"/>
      <c r="H102" s="109"/>
    </row>
    <row r="104" spans="1:8" s="1" customFormat="1">
      <c r="A104" s="1" t="s">
        <v>60</v>
      </c>
    </row>
    <row r="105" spans="1:8" s="1" customFormat="1" ht="18">
      <c r="A105" s="16" t="s">
        <v>215</v>
      </c>
      <c r="B105" s="16" t="s">
        <v>220</v>
      </c>
      <c r="C105" s="16" t="s">
        <v>221</v>
      </c>
      <c r="D105" s="16" t="s">
        <v>222</v>
      </c>
      <c r="E105" s="16" t="s">
        <v>22</v>
      </c>
    </row>
    <row r="106" spans="1:8" s="37" customFormat="1">
      <c r="A106" s="35"/>
      <c r="B106" s="65"/>
      <c r="C106" s="65"/>
      <c r="D106" s="63">
        <f t="shared" ref="D106:D111" si="6">IF((C106)&gt;0,B106/C106,0)</f>
        <v>0</v>
      </c>
      <c r="E106" s="35"/>
    </row>
    <row r="107" spans="1:8" s="37" customFormat="1">
      <c r="A107" s="35"/>
      <c r="B107" s="65"/>
      <c r="C107" s="65"/>
      <c r="D107" s="63">
        <f t="shared" si="6"/>
        <v>0</v>
      </c>
      <c r="E107" s="35"/>
    </row>
    <row r="108" spans="1:8" s="37" customFormat="1">
      <c r="A108" s="35"/>
      <c r="B108" s="65"/>
      <c r="C108" s="65"/>
      <c r="D108" s="63">
        <f t="shared" si="6"/>
        <v>0</v>
      </c>
      <c r="E108" s="35"/>
    </row>
    <row r="109" spans="1:8" s="37" customFormat="1">
      <c r="A109" s="35"/>
      <c r="B109" s="65"/>
      <c r="C109" s="65"/>
      <c r="D109" s="63">
        <f t="shared" si="6"/>
        <v>0</v>
      </c>
      <c r="E109" s="35"/>
    </row>
    <row r="110" spans="1:8" s="37" customFormat="1">
      <c r="A110" s="35"/>
      <c r="B110" s="65"/>
      <c r="C110" s="65"/>
      <c r="D110" s="63">
        <f t="shared" si="6"/>
        <v>0</v>
      </c>
      <c r="E110" s="35"/>
    </row>
    <row r="111" spans="1:8" s="37" customFormat="1">
      <c r="A111" s="35"/>
      <c r="B111" s="65"/>
      <c r="C111" s="65"/>
      <c r="D111" s="63">
        <f t="shared" si="6"/>
        <v>0</v>
      </c>
      <c r="E111" s="35"/>
    </row>
    <row r="112" spans="1:8" s="37" customFormat="1">
      <c r="A112" s="87" t="s">
        <v>231</v>
      </c>
      <c r="B112" s="64">
        <f>SUM(B106:B111)</f>
        <v>0</v>
      </c>
      <c r="C112" s="58"/>
      <c r="D112" s="58"/>
      <c r="E112" s="58" t="s">
        <v>23</v>
      </c>
    </row>
    <row r="113" spans="1:9" s="37" customFormat="1" ht="18">
      <c r="A113" s="16" t="s">
        <v>216</v>
      </c>
      <c r="B113" s="59"/>
      <c r="C113" s="64">
        <f>(SUMPRODUCT(C106:C111,Référence!$D$106:$D$111))</f>
        <v>0</v>
      </c>
      <c r="D113" s="58"/>
      <c r="E113" s="58" t="s">
        <v>23</v>
      </c>
      <c r="G113" s="103" t="s">
        <v>158</v>
      </c>
      <c r="H113" s="104"/>
    </row>
    <row r="114" spans="1:9">
      <c r="G114" s="105" t="s">
        <v>157</v>
      </c>
      <c r="H114" s="106"/>
    </row>
    <row r="115" spans="1:9" ht="18">
      <c r="A115" s="16" t="s">
        <v>215</v>
      </c>
      <c r="B115" s="16" t="s">
        <v>223</v>
      </c>
      <c r="C115" s="16" t="s">
        <v>224</v>
      </c>
      <c r="D115" s="16" t="s">
        <v>225</v>
      </c>
      <c r="E115" s="16" t="s">
        <v>22</v>
      </c>
      <c r="G115" s="17" t="s">
        <v>130</v>
      </c>
      <c r="H115" s="25" t="s">
        <v>22</v>
      </c>
    </row>
    <row r="116" spans="1:9" s="37" customFormat="1">
      <c r="A116" s="26" t="str">
        <f t="shared" ref="A116:A121" si="7">IF(A106&lt;&gt;"",A106,"-")</f>
        <v>-</v>
      </c>
      <c r="B116" s="65"/>
      <c r="C116" s="65"/>
      <c r="D116" s="63">
        <f>IF((C116)&gt;0,B116/C116,0)</f>
        <v>0</v>
      </c>
      <c r="E116" s="26" t="str">
        <f>IF(E106&lt;&gt;"",E106,"")</f>
        <v/>
      </c>
      <c r="G116" s="64">
        <f>IF(C106+C116&gt;0,(B106+B116)/(C106+C116),0)</f>
        <v>0</v>
      </c>
      <c r="H116" s="17" t="str">
        <f>IF(E106&lt;&gt;"",E106,"")</f>
        <v/>
      </c>
    </row>
    <row r="117" spans="1:9" s="37" customFormat="1">
      <c r="A117" s="26" t="str">
        <f t="shared" si="7"/>
        <v>-</v>
      </c>
      <c r="B117" s="65"/>
      <c r="C117" s="65"/>
      <c r="D117" s="63">
        <f t="shared" ref="D117:D121" si="8">IF((C117)&gt;0,B117/C117,0)</f>
        <v>0</v>
      </c>
      <c r="E117" s="26" t="str">
        <f t="shared" ref="E117:E121" si="9">IF(E107&lt;&gt;"",E107,"")</f>
        <v/>
      </c>
      <c r="G117" s="64">
        <f t="shared" ref="G117:G121" si="10">IF(C107+C117&gt;0,(B107+B117)/(C107+C117),0)</f>
        <v>0</v>
      </c>
      <c r="H117" s="17" t="str">
        <f t="shared" ref="H117:H121" si="11">IF(E107&lt;&gt;"",E107,"")</f>
        <v/>
      </c>
    </row>
    <row r="118" spans="1:9" s="37" customFormat="1">
      <c r="A118" s="26" t="str">
        <f t="shared" si="7"/>
        <v>-</v>
      </c>
      <c r="B118" s="65"/>
      <c r="C118" s="65"/>
      <c r="D118" s="63">
        <f t="shared" si="8"/>
        <v>0</v>
      </c>
      <c r="E118" s="26" t="str">
        <f t="shared" si="9"/>
        <v/>
      </c>
      <c r="G118" s="64">
        <f t="shared" si="10"/>
        <v>0</v>
      </c>
      <c r="H118" s="17" t="str">
        <f t="shared" si="11"/>
        <v/>
      </c>
    </row>
    <row r="119" spans="1:9" s="37" customFormat="1">
      <c r="A119" s="26" t="str">
        <f t="shared" si="7"/>
        <v>-</v>
      </c>
      <c r="B119" s="65"/>
      <c r="C119" s="65"/>
      <c r="D119" s="63">
        <f t="shared" si="8"/>
        <v>0</v>
      </c>
      <c r="E119" s="26" t="str">
        <f t="shared" si="9"/>
        <v/>
      </c>
      <c r="G119" s="64">
        <f t="shared" si="10"/>
        <v>0</v>
      </c>
      <c r="H119" s="17" t="str">
        <f t="shared" si="11"/>
        <v/>
      </c>
    </row>
    <row r="120" spans="1:9" s="37" customFormat="1">
      <c r="A120" s="26" t="str">
        <f t="shared" si="7"/>
        <v>-</v>
      </c>
      <c r="B120" s="65"/>
      <c r="C120" s="65"/>
      <c r="D120" s="63">
        <f t="shared" si="8"/>
        <v>0</v>
      </c>
      <c r="E120" s="26" t="str">
        <f t="shared" si="9"/>
        <v/>
      </c>
      <c r="G120" s="64">
        <f t="shared" si="10"/>
        <v>0</v>
      </c>
      <c r="H120" s="17" t="str">
        <f t="shared" si="11"/>
        <v/>
      </c>
    </row>
    <row r="121" spans="1:9" s="37" customFormat="1">
      <c r="A121" s="26" t="str">
        <f t="shared" si="7"/>
        <v>-</v>
      </c>
      <c r="B121" s="65"/>
      <c r="C121" s="65"/>
      <c r="D121" s="63">
        <f t="shared" si="8"/>
        <v>0</v>
      </c>
      <c r="E121" s="26" t="str">
        <f t="shared" si="9"/>
        <v/>
      </c>
      <c r="G121" s="64">
        <f t="shared" si="10"/>
        <v>0</v>
      </c>
      <c r="H121" s="17" t="str">
        <f t="shared" si="11"/>
        <v/>
      </c>
    </row>
    <row r="122" spans="1:9" s="37" customFormat="1">
      <c r="A122" s="87" t="s">
        <v>230</v>
      </c>
      <c r="B122" s="64">
        <f>SUM(B116:B121)</f>
        <v>0</v>
      </c>
      <c r="C122" s="58"/>
      <c r="D122" s="58"/>
      <c r="E122" s="58" t="s">
        <v>23</v>
      </c>
      <c r="F122" s="5" t="s">
        <v>59</v>
      </c>
      <c r="G122" s="59">
        <f>(G56+G101)/2</f>
        <v>0</v>
      </c>
      <c r="H122" s="58" t="s">
        <v>23</v>
      </c>
    </row>
    <row r="123" spans="1:9" s="37" customFormat="1">
      <c r="A123" s="16" t="s">
        <v>226</v>
      </c>
      <c r="B123" s="59"/>
      <c r="C123" s="64">
        <f>(SUMPRODUCT(C116:C121,Référence!$D$116:$D$121))</f>
        <v>0</v>
      </c>
      <c r="D123" s="58"/>
      <c r="E123" s="58" t="s">
        <v>23</v>
      </c>
      <c r="F123" s="5" t="s">
        <v>197</v>
      </c>
      <c r="G123" s="59">
        <f>(C113+C123)/2</f>
        <v>0</v>
      </c>
      <c r="H123" s="58" t="s">
        <v>23</v>
      </c>
    </row>
    <row r="124" spans="1:9">
      <c r="A124" s="31" t="s">
        <v>159</v>
      </c>
      <c r="B124" s="32"/>
      <c r="C124" s="32"/>
      <c r="D124" s="32"/>
      <c r="E124" s="32"/>
      <c r="F124" s="32"/>
      <c r="G124" s="32"/>
      <c r="H124" s="33"/>
    </row>
    <row r="126" spans="1:9" s="1" customFormat="1">
      <c r="A126" s="1" t="s">
        <v>61</v>
      </c>
    </row>
    <row r="127" spans="1:9">
      <c r="A127" s="25"/>
      <c r="B127" s="25" t="s">
        <v>36</v>
      </c>
      <c r="C127" s="9"/>
      <c r="F127" s="9"/>
      <c r="G127" s="9"/>
      <c r="H127" s="9"/>
      <c r="I127" s="9"/>
    </row>
    <row r="128" spans="1:9">
      <c r="A128" s="5" t="s">
        <v>131</v>
      </c>
      <c r="B128" s="8">
        <f>IF(G123&gt;0,G122/G123,0)</f>
        <v>0</v>
      </c>
      <c r="F128" s="10"/>
      <c r="G128" s="9"/>
      <c r="H128" s="10"/>
      <c r="I128" s="9"/>
    </row>
    <row r="129" spans="1:8">
      <c r="A129" s="31" t="s">
        <v>148</v>
      </c>
      <c r="B129" s="32"/>
      <c r="C129" s="32"/>
      <c r="D129" s="32"/>
      <c r="E129" s="32"/>
      <c r="F129" s="32"/>
      <c r="G129" s="32"/>
      <c r="H129" s="33"/>
    </row>
  </sheetData>
  <mergeCells count="4">
    <mergeCell ref="G113:H113"/>
    <mergeCell ref="G114:H114"/>
    <mergeCell ref="A102:H102"/>
    <mergeCell ref="A57:H57"/>
  </mergeCells>
  <pageMargins left="0.7" right="0.7"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2"/>
  <sheetViews>
    <sheetView zoomScaleNormal="100" workbookViewId="0"/>
  </sheetViews>
  <sheetFormatPr defaultRowHeight="15"/>
  <cols>
    <col min="1" max="1" width="25.7109375" customWidth="1"/>
    <col min="2" max="3" width="15.7109375" customWidth="1"/>
    <col min="6" max="7" width="15.7109375" customWidth="1"/>
    <col min="8" max="8" width="12.7109375" customWidth="1"/>
  </cols>
  <sheetData>
    <row r="1" spans="1:7" s="55" customFormat="1" ht="18.75">
      <c r="A1" s="55" t="s">
        <v>134</v>
      </c>
    </row>
    <row r="2" spans="1:7" s="34" customFormat="1"/>
    <row r="3" spans="1:7" s="34" customFormat="1">
      <c r="A3" s="1" t="s">
        <v>64</v>
      </c>
    </row>
    <row r="4" spans="1:7" s="34" customFormat="1">
      <c r="A4" s="1" t="s">
        <v>65</v>
      </c>
    </row>
    <row r="5" spans="1:7" s="34" customFormat="1">
      <c r="A5" s="34" t="s">
        <v>70</v>
      </c>
      <c r="D5" s="34" t="s">
        <v>75</v>
      </c>
      <c r="E5" s="34" t="s">
        <v>76</v>
      </c>
      <c r="F5" s="34" t="s">
        <v>68</v>
      </c>
    </row>
    <row r="6" spans="1:7" s="34" customFormat="1">
      <c r="A6" s="34" t="s">
        <v>69</v>
      </c>
      <c r="B6" s="29"/>
      <c r="C6" s="29"/>
      <c r="D6" s="29"/>
      <c r="E6" s="29"/>
      <c r="F6" s="29"/>
      <c r="G6" s="29"/>
    </row>
    <row r="7" spans="1:7" s="34" customFormat="1">
      <c r="A7" t="s">
        <v>74</v>
      </c>
      <c r="B7" s="27"/>
      <c r="C7" s="27"/>
      <c r="D7" s="27"/>
      <c r="E7" s="27"/>
      <c r="F7" s="27"/>
      <c r="G7" s="27"/>
    </row>
    <row r="8" spans="1:7" s="34" customFormat="1">
      <c r="A8" t="s">
        <v>71</v>
      </c>
      <c r="B8" s="3"/>
      <c r="C8" s="3"/>
      <c r="D8" s="3"/>
      <c r="E8" s="3"/>
      <c r="F8" s="3"/>
      <c r="G8" s="3"/>
    </row>
    <row r="9" spans="1:7" s="34" customFormat="1">
      <c r="A9" t="s">
        <v>72</v>
      </c>
      <c r="B9" s="3"/>
      <c r="C9" s="3"/>
      <c r="D9" s="3"/>
      <c r="E9" s="3"/>
      <c r="F9" s="3"/>
      <c r="G9" s="3"/>
    </row>
    <row r="10" spans="1:7" s="34" customFormat="1">
      <c r="A10" t="s">
        <v>73</v>
      </c>
      <c r="B10" s="3"/>
      <c r="C10" s="3"/>
      <c r="D10" s="3"/>
      <c r="E10" s="3"/>
      <c r="F10" s="3"/>
      <c r="G10" s="3"/>
    </row>
    <row r="11" spans="1:7" s="34" customFormat="1">
      <c r="A11"/>
      <c r="B11" s="9"/>
      <c r="C11" s="9"/>
      <c r="D11" s="9"/>
      <c r="E11" s="9"/>
      <c r="F11" s="9"/>
      <c r="G11" s="9"/>
    </row>
    <row r="12" spans="1:7" s="34" customFormat="1">
      <c r="A12" s="1" t="s">
        <v>66</v>
      </c>
    </row>
    <row r="13" spans="1:7" s="34" customFormat="1">
      <c r="A13" s="34" t="s">
        <v>80</v>
      </c>
    </row>
    <row r="14" spans="1:7" s="34" customFormat="1">
      <c r="D14" s="34" t="s">
        <v>75</v>
      </c>
      <c r="E14" s="34" t="s">
        <v>76</v>
      </c>
      <c r="F14" s="34" t="s">
        <v>68</v>
      </c>
    </row>
    <row r="15" spans="1:7" s="34" customFormat="1">
      <c r="A15" s="34" t="s">
        <v>78</v>
      </c>
      <c r="D15" s="34" t="s">
        <v>77</v>
      </c>
    </row>
    <row r="16" spans="1:7" s="34" customFormat="1">
      <c r="A16" s="34" t="s">
        <v>255</v>
      </c>
    </row>
    <row r="17" spans="1:8" s="34" customFormat="1"/>
    <row r="18" spans="1:8" s="34" customFormat="1">
      <c r="A18" s="1" t="s">
        <v>67</v>
      </c>
    </row>
    <row r="19" spans="1:8" s="34" customFormat="1">
      <c r="A19" s="34" t="s">
        <v>81</v>
      </c>
    </row>
    <row r="20" spans="1:8" s="34" customFormat="1">
      <c r="D20" s="34" t="s">
        <v>75</v>
      </c>
      <c r="E20" s="34" t="s">
        <v>76</v>
      </c>
      <c r="F20" s="34" t="s">
        <v>68</v>
      </c>
    </row>
    <row r="21" spans="1:8" s="34" customFormat="1">
      <c r="A21" s="34" t="s">
        <v>78</v>
      </c>
      <c r="D21" s="34" t="s">
        <v>77</v>
      </c>
    </row>
    <row r="22" spans="1:8" s="34" customFormat="1">
      <c r="A22" s="34" t="s">
        <v>256</v>
      </c>
    </row>
    <row r="23" spans="1:8">
      <c r="A23" s="34"/>
      <c r="B23" s="34"/>
      <c r="C23" s="34"/>
      <c r="D23" s="34"/>
      <c r="E23" s="34"/>
      <c r="F23" s="34"/>
      <c r="G23" s="34"/>
      <c r="H23" s="34"/>
    </row>
    <row r="24" spans="1:8">
      <c r="A24" s="1" t="s">
        <v>164</v>
      </c>
      <c r="B24" s="34"/>
      <c r="C24" s="34"/>
      <c r="D24" s="34"/>
      <c r="E24" s="34"/>
      <c r="F24" s="34"/>
      <c r="G24" s="34"/>
      <c r="H24" s="34"/>
    </row>
    <row r="25" spans="1:8">
      <c r="A25" s="1" t="s">
        <v>165</v>
      </c>
      <c r="B25" s="1"/>
      <c r="C25" s="1"/>
      <c r="D25" s="1"/>
      <c r="E25" s="1"/>
      <c r="F25" s="1"/>
      <c r="G25" s="1"/>
      <c r="H25" s="1"/>
    </row>
    <row r="26" spans="1:8" s="1" customFormat="1">
      <c r="A26" s="16" t="s">
        <v>7</v>
      </c>
      <c r="B26" s="16" t="s">
        <v>190</v>
      </c>
      <c r="C26" s="16"/>
      <c r="D26" s="16" t="s">
        <v>22</v>
      </c>
      <c r="E26" s="16" t="s">
        <v>9</v>
      </c>
      <c r="F26" s="16"/>
      <c r="G26" s="16" t="s">
        <v>191</v>
      </c>
      <c r="H26" s="78" t="s">
        <v>22</v>
      </c>
    </row>
    <row r="27" spans="1:8" s="34" customFormat="1">
      <c r="A27" s="16" t="s">
        <v>188</v>
      </c>
      <c r="B27" s="16"/>
      <c r="C27" s="16"/>
      <c r="D27" s="16"/>
      <c r="E27" s="16"/>
      <c r="F27" s="16"/>
      <c r="G27" s="16"/>
      <c r="H27" s="78"/>
    </row>
    <row r="28" spans="1:8" s="34" customFormat="1">
      <c r="A28" s="17" t="s">
        <v>11</v>
      </c>
      <c r="B28" s="62"/>
      <c r="C28" s="81"/>
      <c r="D28" s="17" t="s">
        <v>25</v>
      </c>
      <c r="E28" s="38">
        <v>1</v>
      </c>
      <c r="F28" s="17" t="s">
        <v>29</v>
      </c>
      <c r="G28" s="63">
        <f t="shared" ref="G28:G48" si="0">(B28*E28*0.001)</f>
        <v>0</v>
      </c>
      <c r="H28" s="17" t="s">
        <v>23</v>
      </c>
    </row>
    <row r="29" spans="1:8" s="34" customFormat="1">
      <c r="A29" s="17" t="s">
        <v>8</v>
      </c>
      <c r="B29" s="62"/>
      <c r="C29" s="81"/>
      <c r="D29" s="17" t="s">
        <v>24</v>
      </c>
      <c r="E29" s="38">
        <v>9.9</v>
      </c>
      <c r="F29" s="17" t="s">
        <v>30</v>
      </c>
      <c r="G29" s="63">
        <f t="shared" si="0"/>
        <v>0</v>
      </c>
      <c r="H29" s="17" t="s">
        <v>23</v>
      </c>
    </row>
    <row r="30" spans="1:8" s="34" customFormat="1" ht="17.25">
      <c r="A30" s="17" t="s">
        <v>10</v>
      </c>
      <c r="B30" s="62"/>
      <c r="C30" s="81"/>
      <c r="D30" s="17" t="s">
        <v>82</v>
      </c>
      <c r="E30" s="38">
        <v>11.33</v>
      </c>
      <c r="F30" s="17" t="s">
        <v>31</v>
      </c>
      <c r="G30" s="63">
        <f t="shared" si="0"/>
        <v>0</v>
      </c>
      <c r="H30" s="17" t="s">
        <v>23</v>
      </c>
    </row>
    <row r="31" spans="1:8" s="34" customFormat="1">
      <c r="A31" s="17" t="s">
        <v>35</v>
      </c>
      <c r="B31" s="62"/>
      <c r="C31" s="81"/>
      <c r="D31" s="17" t="s">
        <v>26</v>
      </c>
      <c r="E31" s="38">
        <v>12.8</v>
      </c>
      <c r="F31" s="17" t="s">
        <v>32</v>
      </c>
      <c r="G31" s="63">
        <f t="shared" si="0"/>
        <v>0</v>
      </c>
      <c r="H31" s="17" t="s">
        <v>23</v>
      </c>
    </row>
    <row r="32" spans="1:8" s="34" customFormat="1">
      <c r="A32" s="17" t="s">
        <v>12</v>
      </c>
      <c r="B32" s="62"/>
      <c r="C32" s="81"/>
      <c r="D32" s="17" t="s">
        <v>26</v>
      </c>
      <c r="E32" s="38">
        <v>8.6999999999999993</v>
      </c>
      <c r="F32" s="17" t="s">
        <v>32</v>
      </c>
      <c r="G32" s="63">
        <f t="shared" si="0"/>
        <v>0</v>
      </c>
      <c r="H32" s="17" t="s">
        <v>23</v>
      </c>
    </row>
    <row r="33" spans="1:8" s="34" customFormat="1">
      <c r="A33" s="17" t="s">
        <v>13</v>
      </c>
      <c r="B33" s="62"/>
      <c r="C33" s="81"/>
      <c r="D33" s="17" t="s">
        <v>26</v>
      </c>
      <c r="E33" s="38">
        <v>5.5</v>
      </c>
      <c r="F33" s="17" t="s">
        <v>32</v>
      </c>
      <c r="G33" s="63">
        <f t="shared" si="0"/>
        <v>0</v>
      </c>
      <c r="H33" s="17" t="s">
        <v>23</v>
      </c>
    </row>
    <row r="34" spans="1:8" s="34" customFormat="1" ht="17.25">
      <c r="A34" s="17" t="s">
        <v>14</v>
      </c>
      <c r="B34" s="62"/>
      <c r="C34" s="81"/>
      <c r="D34" s="17" t="s">
        <v>83</v>
      </c>
      <c r="E34" s="39">
        <v>950</v>
      </c>
      <c r="F34" s="17" t="s">
        <v>33</v>
      </c>
      <c r="G34" s="63">
        <f t="shared" si="0"/>
        <v>0</v>
      </c>
      <c r="H34" s="17" t="s">
        <v>23</v>
      </c>
    </row>
    <row r="35" spans="1:8" s="34" customFormat="1">
      <c r="A35" s="17" t="s">
        <v>15</v>
      </c>
      <c r="B35" s="62"/>
      <c r="C35" s="81"/>
      <c r="D35" s="17" t="s">
        <v>27</v>
      </c>
      <c r="E35" s="39">
        <v>1595</v>
      </c>
      <c r="F35" s="17" t="s">
        <v>34</v>
      </c>
      <c r="G35" s="63">
        <f t="shared" si="0"/>
        <v>0</v>
      </c>
      <c r="H35" s="17" t="s">
        <v>23</v>
      </c>
    </row>
    <row r="36" spans="1:8" s="34" customFormat="1">
      <c r="A36" s="17" t="s">
        <v>16</v>
      </c>
      <c r="B36" s="62"/>
      <c r="C36" s="81"/>
      <c r="D36" s="17" t="s">
        <v>26</v>
      </c>
      <c r="E36" s="38">
        <v>4.5</v>
      </c>
      <c r="F36" s="17" t="s">
        <v>32</v>
      </c>
      <c r="G36" s="63">
        <f t="shared" si="0"/>
        <v>0</v>
      </c>
      <c r="H36" s="17" t="s">
        <v>23</v>
      </c>
    </row>
    <row r="37" spans="1:8" s="34" customFormat="1" ht="17.25">
      <c r="A37" s="17" t="s">
        <v>17</v>
      </c>
      <c r="B37" s="62"/>
      <c r="C37" s="81"/>
      <c r="D37" s="17" t="s">
        <v>82</v>
      </c>
      <c r="E37" s="38">
        <v>6.5</v>
      </c>
      <c r="F37" s="17" t="s">
        <v>31</v>
      </c>
      <c r="G37" s="63">
        <f t="shared" si="0"/>
        <v>0</v>
      </c>
      <c r="H37" s="17" t="s">
        <v>23</v>
      </c>
    </row>
    <row r="38" spans="1:8" s="34" customFormat="1">
      <c r="A38" s="17" t="s">
        <v>18</v>
      </c>
      <c r="B38" s="62"/>
      <c r="C38" s="81"/>
      <c r="D38" s="17" t="s">
        <v>24</v>
      </c>
      <c r="E38" s="38">
        <v>9.5</v>
      </c>
      <c r="F38" s="17" t="s">
        <v>30</v>
      </c>
      <c r="G38" s="63">
        <f t="shared" si="0"/>
        <v>0</v>
      </c>
      <c r="H38" s="17" t="s">
        <v>23</v>
      </c>
    </row>
    <row r="39" spans="1:8" s="34" customFormat="1">
      <c r="A39" s="17" t="s">
        <v>19</v>
      </c>
      <c r="B39" s="62"/>
      <c r="C39" s="81"/>
      <c r="D39" s="17" t="s">
        <v>25</v>
      </c>
      <c r="E39" s="38">
        <v>1</v>
      </c>
      <c r="F39" s="17" t="s">
        <v>29</v>
      </c>
      <c r="G39" s="63">
        <f t="shared" si="0"/>
        <v>0</v>
      </c>
      <c r="H39" s="17" t="s">
        <v>23</v>
      </c>
    </row>
    <row r="40" spans="1:8" s="34" customFormat="1">
      <c r="A40" s="17" t="s">
        <v>20</v>
      </c>
      <c r="B40" s="62"/>
      <c r="C40" s="81"/>
      <c r="D40" s="17" t="s">
        <v>25</v>
      </c>
      <c r="E40" s="38">
        <v>1</v>
      </c>
      <c r="F40" s="17" t="s">
        <v>29</v>
      </c>
      <c r="G40" s="63">
        <f t="shared" si="0"/>
        <v>0</v>
      </c>
      <c r="H40" s="17" t="s">
        <v>23</v>
      </c>
    </row>
    <row r="41" spans="1:8" s="34" customFormat="1">
      <c r="A41" s="35" t="s">
        <v>21</v>
      </c>
      <c r="B41" s="62"/>
      <c r="C41" s="81"/>
      <c r="D41" s="35" t="s">
        <v>28</v>
      </c>
      <c r="E41" s="40">
        <v>0</v>
      </c>
      <c r="F41" s="35" t="s">
        <v>28</v>
      </c>
      <c r="G41" s="63">
        <f t="shared" si="0"/>
        <v>0</v>
      </c>
      <c r="H41" s="17" t="s">
        <v>23</v>
      </c>
    </row>
    <row r="42" spans="1:8" s="34" customFormat="1">
      <c r="A42" s="35" t="s">
        <v>21</v>
      </c>
      <c r="B42" s="62"/>
      <c r="C42" s="81"/>
      <c r="D42" s="35" t="s">
        <v>28</v>
      </c>
      <c r="E42" s="40">
        <v>0</v>
      </c>
      <c r="F42" s="35" t="s">
        <v>28</v>
      </c>
      <c r="G42" s="63">
        <f t="shared" si="0"/>
        <v>0</v>
      </c>
      <c r="H42" s="17" t="s">
        <v>23</v>
      </c>
    </row>
    <row r="43" spans="1:8" s="34" customFormat="1">
      <c r="A43" s="35" t="s">
        <v>21</v>
      </c>
      <c r="B43" s="62"/>
      <c r="C43" s="81"/>
      <c r="D43" s="35" t="s">
        <v>28</v>
      </c>
      <c r="E43" s="40">
        <v>0</v>
      </c>
      <c r="F43" s="35" t="s">
        <v>28</v>
      </c>
      <c r="G43" s="63">
        <f t="shared" si="0"/>
        <v>0</v>
      </c>
      <c r="H43" s="17" t="s">
        <v>23</v>
      </c>
    </row>
    <row r="44" spans="1:8" s="34" customFormat="1">
      <c r="A44" s="35" t="s">
        <v>21</v>
      </c>
      <c r="B44" s="62"/>
      <c r="C44" s="81"/>
      <c r="D44" s="35" t="s">
        <v>28</v>
      </c>
      <c r="E44" s="40">
        <v>0</v>
      </c>
      <c r="F44" s="35" t="s">
        <v>28</v>
      </c>
      <c r="G44" s="63">
        <f t="shared" si="0"/>
        <v>0</v>
      </c>
      <c r="H44" s="17" t="s">
        <v>23</v>
      </c>
    </row>
    <row r="45" spans="1:8" s="34" customFormat="1">
      <c r="A45" s="35" t="s">
        <v>21</v>
      </c>
      <c r="B45" s="62"/>
      <c r="C45" s="81"/>
      <c r="D45" s="35" t="s">
        <v>28</v>
      </c>
      <c r="E45" s="40">
        <v>0</v>
      </c>
      <c r="F45" s="35" t="s">
        <v>28</v>
      </c>
      <c r="G45" s="63">
        <f t="shared" si="0"/>
        <v>0</v>
      </c>
      <c r="H45" s="17" t="s">
        <v>23</v>
      </c>
    </row>
    <row r="46" spans="1:8" s="34" customFormat="1">
      <c r="A46" s="35" t="s">
        <v>21</v>
      </c>
      <c r="B46" s="62"/>
      <c r="C46" s="81"/>
      <c r="D46" s="35" t="s">
        <v>28</v>
      </c>
      <c r="E46" s="40">
        <v>0</v>
      </c>
      <c r="F46" s="35" t="s">
        <v>28</v>
      </c>
      <c r="G46" s="63">
        <f t="shared" si="0"/>
        <v>0</v>
      </c>
      <c r="H46" s="17" t="s">
        <v>23</v>
      </c>
    </row>
    <row r="47" spans="1:8" s="34" customFormat="1">
      <c r="A47" s="35" t="s">
        <v>21</v>
      </c>
      <c r="B47" s="62"/>
      <c r="C47" s="81"/>
      <c r="D47" s="35" t="s">
        <v>28</v>
      </c>
      <c r="E47" s="40">
        <v>0</v>
      </c>
      <c r="F47" s="35" t="s">
        <v>28</v>
      </c>
      <c r="G47" s="63">
        <f t="shared" si="0"/>
        <v>0</v>
      </c>
      <c r="H47" s="17" t="s">
        <v>23</v>
      </c>
    </row>
    <row r="48" spans="1:8" s="34" customFormat="1">
      <c r="A48" s="35" t="s">
        <v>21</v>
      </c>
      <c r="B48" s="62"/>
      <c r="C48" s="81"/>
      <c r="D48" s="35" t="s">
        <v>28</v>
      </c>
      <c r="E48" s="40">
        <v>0</v>
      </c>
      <c r="F48" s="35" t="s">
        <v>28</v>
      </c>
      <c r="G48" s="63">
        <f t="shared" si="0"/>
        <v>0</v>
      </c>
      <c r="H48" s="17" t="s">
        <v>23</v>
      </c>
    </row>
    <row r="49" spans="1:14" s="34" customFormat="1">
      <c r="A49" s="16" t="s">
        <v>189</v>
      </c>
      <c r="B49" s="16"/>
      <c r="C49" s="81"/>
      <c r="D49" s="16"/>
      <c r="E49" s="16"/>
      <c r="F49" s="16"/>
      <c r="G49" s="16"/>
      <c r="H49" s="78"/>
    </row>
    <row r="50" spans="1:14" s="34" customFormat="1">
      <c r="A50" s="35" t="s">
        <v>21</v>
      </c>
      <c r="B50" s="62"/>
      <c r="C50" s="81"/>
      <c r="D50" s="35" t="s">
        <v>28</v>
      </c>
      <c r="E50" s="40">
        <v>0</v>
      </c>
      <c r="F50" s="35" t="s">
        <v>28</v>
      </c>
      <c r="G50" s="63">
        <f t="shared" ref="G50:G53" si="1">(B50*E50*0.001)</f>
        <v>0</v>
      </c>
      <c r="H50" s="17" t="s">
        <v>23</v>
      </c>
    </row>
    <row r="51" spans="1:14" s="34" customFormat="1">
      <c r="A51" s="35" t="s">
        <v>21</v>
      </c>
      <c r="B51" s="62"/>
      <c r="C51" s="81"/>
      <c r="D51" s="35" t="s">
        <v>28</v>
      </c>
      <c r="E51" s="40">
        <v>0</v>
      </c>
      <c r="F51" s="35" t="s">
        <v>28</v>
      </c>
      <c r="G51" s="63">
        <f t="shared" ref="G51" si="2">(B51*E51*0.001)</f>
        <v>0</v>
      </c>
      <c r="H51" s="17" t="s">
        <v>23</v>
      </c>
    </row>
    <row r="52" spans="1:14" s="34" customFormat="1">
      <c r="A52" s="35" t="s">
        <v>21</v>
      </c>
      <c r="B52" s="62"/>
      <c r="C52" s="81"/>
      <c r="D52" s="35" t="s">
        <v>28</v>
      </c>
      <c r="E52" s="40">
        <v>0</v>
      </c>
      <c r="F52" s="35" t="s">
        <v>28</v>
      </c>
      <c r="G52" s="63">
        <f t="shared" si="1"/>
        <v>0</v>
      </c>
      <c r="H52" s="17" t="s">
        <v>23</v>
      </c>
    </row>
    <row r="53" spans="1:14" s="34" customFormat="1">
      <c r="A53" s="35" t="s">
        <v>21</v>
      </c>
      <c r="B53" s="62"/>
      <c r="C53" s="81"/>
      <c r="D53" s="35" t="s">
        <v>28</v>
      </c>
      <c r="E53" s="40">
        <v>0</v>
      </c>
      <c r="F53" s="35" t="s">
        <v>28</v>
      </c>
      <c r="G53" s="63">
        <f t="shared" si="1"/>
        <v>0</v>
      </c>
      <c r="H53" s="17" t="s">
        <v>23</v>
      </c>
    </row>
    <row r="54" spans="1:14" s="6" customFormat="1">
      <c r="A54" s="20"/>
      <c r="B54" s="30"/>
      <c r="C54" s="30"/>
      <c r="D54" s="30"/>
      <c r="E54" s="41"/>
      <c r="F54" s="7" t="s">
        <v>132</v>
      </c>
      <c r="G54" s="63">
        <f>SUM(G27:G53)</f>
        <v>0</v>
      </c>
      <c r="H54" s="42" t="s">
        <v>23</v>
      </c>
    </row>
    <row r="55" spans="1:14" s="6" customFormat="1" ht="15" customHeight="1">
      <c r="A55" s="107" t="s">
        <v>192</v>
      </c>
      <c r="B55" s="108"/>
      <c r="C55" s="108"/>
      <c r="D55" s="108"/>
      <c r="E55" s="108"/>
      <c r="F55" s="108"/>
      <c r="G55" s="108"/>
      <c r="H55" s="109"/>
    </row>
    <row r="57" spans="1:14" s="6" customFormat="1">
      <c r="A57" s="1" t="s">
        <v>85</v>
      </c>
      <c r="B57" s="1"/>
      <c r="C57" s="1"/>
      <c r="D57" s="1"/>
      <c r="E57" s="1"/>
      <c r="F57" s="1"/>
      <c r="G57" s="1"/>
      <c r="H57" s="1"/>
    </row>
    <row r="58" spans="1:14" s="86" customFormat="1" ht="18">
      <c r="A58" s="16" t="s">
        <v>215</v>
      </c>
      <c r="B58" s="16" t="s">
        <v>217</v>
      </c>
      <c r="C58" s="85" t="s">
        <v>218</v>
      </c>
      <c r="D58" s="16" t="s">
        <v>219</v>
      </c>
      <c r="E58" s="16" t="s">
        <v>22</v>
      </c>
      <c r="F58" s="1"/>
      <c r="G58" s="1"/>
      <c r="H58" s="1"/>
    </row>
    <row r="59" spans="1:14" s="37" customFormat="1">
      <c r="A59" s="26" t="str">
        <f>IF(Référence!A106&lt;&gt;"",Référence!A106,"-")</f>
        <v>-</v>
      </c>
      <c r="B59" s="65"/>
      <c r="C59" s="65"/>
      <c r="D59" s="63">
        <f t="shared" ref="D59:D64" si="3">IF(B59&gt;0,B59/C59,0)</f>
        <v>0</v>
      </c>
      <c r="E59" s="26" t="str">
        <f>IF(Référence!E106&lt;&gt;"",Référence!E106,"")</f>
        <v/>
      </c>
      <c r="F59" s="118" t="s">
        <v>180</v>
      </c>
      <c r="G59" s="119"/>
      <c r="H59" s="120"/>
    </row>
    <row r="60" spans="1:14" s="37" customFormat="1">
      <c r="A60" s="26" t="str">
        <f>IF(Référence!A107&lt;&gt;"",Référence!A107,"-")</f>
        <v>-</v>
      </c>
      <c r="B60" s="65"/>
      <c r="C60" s="65"/>
      <c r="D60" s="63">
        <f t="shared" si="3"/>
        <v>0</v>
      </c>
      <c r="E60" s="26" t="str">
        <f>IF(Référence!E107&lt;&gt;"",Référence!E107,"")</f>
        <v/>
      </c>
      <c r="F60" s="121"/>
      <c r="G60" s="122"/>
      <c r="H60" s="123"/>
    </row>
    <row r="61" spans="1:14" s="37" customFormat="1">
      <c r="A61" s="26" t="str">
        <f>IF(Référence!A108&lt;&gt;"",Référence!A108,"-")</f>
        <v>-</v>
      </c>
      <c r="B61" s="65"/>
      <c r="C61" s="65"/>
      <c r="D61" s="63">
        <f t="shared" si="3"/>
        <v>0</v>
      </c>
      <c r="E61" s="26" t="str">
        <f>IF(Référence!E108&lt;&gt;"",Référence!E108,"")</f>
        <v/>
      </c>
      <c r="F61" s="121"/>
      <c r="G61" s="122"/>
      <c r="H61" s="123"/>
      <c r="N61" s="34"/>
    </row>
    <row r="62" spans="1:14" s="37" customFormat="1">
      <c r="A62" s="26" t="str">
        <f>IF(Référence!A109&lt;&gt;"",Référence!A109,"-")</f>
        <v>-</v>
      </c>
      <c r="B62" s="65"/>
      <c r="C62" s="65"/>
      <c r="D62" s="63">
        <f t="shared" si="3"/>
        <v>0</v>
      </c>
      <c r="E62" s="26" t="str">
        <f>IF(Référence!E109&lt;&gt;"",Référence!E109,"")</f>
        <v/>
      </c>
      <c r="F62" s="124"/>
      <c r="G62" s="125"/>
      <c r="H62" s="126"/>
    </row>
    <row r="63" spans="1:14" s="37" customFormat="1">
      <c r="A63" s="26" t="str">
        <f>IF(Référence!A110&lt;&gt;"",Référence!A110,"-")</f>
        <v>-</v>
      </c>
      <c r="B63" s="65"/>
      <c r="C63" s="65"/>
      <c r="D63" s="63">
        <f t="shared" si="3"/>
        <v>0</v>
      </c>
      <c r="E63" s="26" t="str">
        <f>IF(Référence!E110&lt;&gt;"",Référence!E110,"")</f>
        <v/>
      </c>
    </row>
    <row r="64" spans="1:14" s="37" customFormat="1">
      <c r="A64" s="26" t="str">
        <f>IF(Référence!A111&lt;&gt;"",Référence!A111,"-")</f>
        <v>-</v>
      </c>
      <c r="B64" s="65"/>
      <c r="C64" s="65"/>
      <c r="D64" s="63">
        <f t="shared" si="3"/>
        <v>0</v>
      </c>
      <c r="E64" s="26" t="str">
        <f>IF(Référence!E111&lt;&gt;"",Référence!E111,"")</f>
        <v/>
      </c>
    </row>
    <row r="65" spans="1:9">
      <c r="A65" s="87" t="s">
        <v>229</v>
      </c>
      <c r="B65" s="63">
        <f>SUM(B59:B64)</f>
        <v>0</v>
      </c>
      <c r="C65" s="17"/>
      <c r="D65" s="17"/>
      <c r="E65" s="42" t="s">
        <v>23</v>
      </c>
      <c r="F65" s="6"/>
      <c r="G65" s="6"/>
      <c r="H65" s="6"/>
    </row>
    <row r="66" spans="1:9" s="1" customFormat="1" ht="18">
      <c r="A66" s="16" t="s">
        <v>216</v>
      </c>
      <c r="B66" s="43"/>
      <c r="C66" s="63">
        <f>(SUMPRODUCT(C59:C64,Référence!$G$116:$G$121))</f>
        <v>0</v>
      </c>
      <c r="D66" s="17"/>
      <c r="E66" s="17" t="s">
        <v>23</v>
      </c>
      <c r="F66" s="6"/>
      <c r="G66" s="6"/>
      <c r="H66" s="6"/>
    </row>
    <row r="67" spans="1:9">
      <c r="A67" s="31" t="s">
        <v>159</v>
      </c>
      <c r="B67" s="32"/>
      <c r="C67" s="32"/>
      <c r="D67" s="32"/>
      <c r="E67" s="32"/>
      <c r="F67" s="32"/>
      <c r="G67" s="32"/>
      <c r="H67" s="33"/>
      <c r="I67" s="9"/>
    </row>
    <row r="70" spans="1:9" s="1" customFormat="1">
      <c r="A70" s="1" t="s">
        <v>86</v>
      </c>
    </row>
    <row r="71" spans="1:9" s="34" customFormat="1">
      <c r="A71" s="17"/>
      <c r="B71" s="17" t="s">
        <v>36</v>
      </c>
      <c r="C71" s="29"/>
      <c r="F71" s="29"/>
      <c r="G71" s="29"/>
      <c r="H71" s="29"/>
    </row>
    <row r="72" spans="1:9" s="34" customFormat="1" ht="18">
      <c r="A72" s="17" t="s">
        <v>84</v>
      </c>
      <c r="B72" s="36">
        <f>IF(C66&gt;0,G54/C66,0)</f>
        <v>0</v>
      </c>
      <c r="F72" s="29"/>
      <c r="G72" s="29"/>
      <c r="H72" s="29"/>
    </row>
    <row r="73" spans="1:9">
      <c r="A73" s="31" t="s">
        <v>155</v>
      </c>
      <c r="B73" s="32"/>
      <c r="C73" s="32"/>
      <c r="D73" s="32"/>
      <c r="E73" s="32"/>
      <c r="F73" s="32"/>
      <c r="G73" s="32"/>
      <c r="H73" s="33"/>
    </row>
    <row r="74" spans="1:9">
      <c r="A74" s="28"/>
      <c r="B74" s="28"/>
      <c r="C74" s="28"/>
      <c r="D74" s="28"/>
      <c r="E74" s="28"/>
      <c r="F74" s="28"/>
      <c r="G74" s="28"/>
      <c r="H74" s="28"/>
    </row>
    <row r="75" spans="1:9">
      <c r="A75" s="1" t="s">
        <v>166</v>
      </c>
      <c r="B75" s="1"/>
      <c r="C75" s="1"/>
      <c r="D75" s="1"/>
      <c r="E75" s="1"/>
      <c r="F75" s="1"/>
      <c r="G75" s="1"/>
      <c r="H75" s="1"/>
    </row>
    <row r="76" spans="1:9">
      <c r="A76" s="44"/>
      <c r="B76" s="45"/>
      <c r="C76" s="45"/>
      <c r="D76" s="45"/>
      <c r="E76" s="45"/>
      <c r="F76" s="45"/>
      <c r="G76" s="45"/>
      <c r="H76" s="46"/>
    </row>
    <row r="77" spans="1:9">
      <c r="A77" s="47"/>
      <c r="B77" s="48"/>
      <c r="C77" s="48"/>
      <c r="D77" s="48"/>
      <c r="E77" s="48"/>
      <c r="F77" s="48"/>
      <c r="G77" s="48"/>
      <c r="H77" s="49"/>
    </row>
    <row r="78" spans="1:9">
      <c r="A78" s="47"/>
      <c r="B78" s="48"/>
      <c r="C78" s="48"/>
      <c r="D78" s="48"/>
      <c r="E78" s="48"/>
      <c r="F78" s="48"/>
      <c r="G78" s="48"/>
      <c r="H78" s="49"/>
    </row>
    <row r="79" spans="1:9">
      <c r="A79" s="47"/>
      <c r="B79" s="48"/>
      <c r="C79" s="48"/>
      <c r="D79" s="48"/>
      <c r="E79" s="48"/>
      <c r="F79" s="48"/>
      <c r="G79" s="48"/>
      <c r="H79" s="49"/>
    </row>
    <row r="80" spans="1:9">
      <c r="A80" s="47"/>
      <c r="B80" s="48"/>
      <c r="C80" s="48"/>
      <c r="D80" s="48"/>
      <c r="E80" s="48"/>
      <c r="F80" s="48"/>
      <c r="G80" s="48"/>
      <c r="H80" s="49"/>
    </row>
    <row r="81" spans="1:8">
      <c r="A81" s="47"/>
      <c r="B81" s="48"/>
      <c r="C81" s="48"/>
      <c r="D81" s="48"/>
      <c r="E81" s="48"/>
      <c r="F81" s="48"/>
      <c r="G81" s="48"/>
      <c r="H81" s="49"/>
    </row>
    <row r="82" spans="1:8">
      <c r="A82" s="47"/>
      <c r="B82" s="48"/>
      <c r="C82" s="48"/>
      <c r="D82" s="48"/>
      <c r="E82" s="48"/>
      <c r="F82" s="48"/>
      <c r="G82" s="48"/>
      <c r="H82" s="49"/>
    </row>
    <row r="83" spans="1:8">
      <c r="A83" s="47"/>
      <c r="B83" s="48"/>
      <c r="C83" s="48"/>
      <c r="D83" s="48"/>
      <c r="E83" s="48"/>
      <c r="F83" s="48"/>
      <c r="G83" s="48"/>
      <c r="H83" s="49"/>
    </row>
    <row r="84" spans="1:8">
      <c r="A84" s="47"/>
      <c r="B84" s="48"/>
      <c r="C84" s="48"/>
      <c r="D84" s="48"/>
      <c r="E84" s="48"/>
      <c r="F84" s="48"/>
      <c r="G84" s="48"/>
      <c r="H84" s="49"/>
    </row>
    <row r="85" spans="1:8">
      <c r="A85" s="47"/>
      <c r="B85" s="48"/>
      <c r="C85" s="48"/>
      <c r="D85" s="48"/>
      <c r="E85" s="48"/>
      <c r="F85" s="48"/>
      <c r="G85" s="48"/>
      <c r="H85" s="49"/>
    </row>
    <row r="86" spans="1:8">
      <c r="A86" s="47"/>
      <c r="B86" s="48"/>
      <c r="C86" s="48"/>
      <c r="D86" s="48"/>
      <c r="E86" s="48"/>
      <c r="F86" s="48"/>
      <c r="G86" s="48"/>
      <c r="H86" s="49"/>
    </row>
    <row r="87" spans="1:8">
      <c r="A87" s="47"/>
      <c r="B87" s="48"/>
      <c r="C87" s="48"/>
      <c r="D87" s="48"/>
      <c r="E87" s="48"/>
      <c r="F87" s="48"/>
      <c r="G87" s="48"/>
      <c r="H87" s="49"/>
    </row>
    <row r="88" spans="1:8">
      <c r="A88" s="47"/>
      <c r="B88" s="48"/>
      <c r="C88" s="48"/>
      <c r="D88" s="48"/>
      <c r="E88" s="48"/>
      <c r="F88" s="48"/>
      <c r="G88" s="48"/>
      <c r="H88" s="49"/>
    </row>
    <row r="89" spans="1:8">
      <c r="A89" s="47"/>
      <c r="B89" s="48"/>
      <c r="C89" s="48"/>
      <c r="D89" s="48"/>
      <c r="E89" s="48"/>
      <c r="F89" s="48"/>
      <c r="G89" s="48"/>
      <c r="H89" s="49"/>
    </row>
    <row r="90" spans="1:8">
      <c r="A90" s="47"/>
      <c r="B90" s="48"/>
      <c r="C90" s="48"/>
      <c r="D90" s="48"/>
      <c r="E90" s="48"/>
      <c r="F90" s="48"/>
      <c r="G90" s="48"/>
      <c r="H90" s="49"/>
    </row>
    <row r="91" spans="1:8">
      <c r="A91" s="47"/>
      <c r="B91" s="48"/>
      <c r="C91" s="48"/>
      <c r="D91" s="48"/>
      <c r="E91" s="48"/>
      <c r="F91" s="48"/>
      <c r="G91" s="48"/>
      <c r="H91" s="49"/>
    </row>
    <row r="92" spans="1:8">
      <c r="A92" s="47"/>
      <c r="B92" s="48"/>
      <c r="C92" s="48"/>
      <c r="D92" s="48"/>
      <c r="E92" s="48"/>
      <c r="F92" s="48"/>
      <c r="G92" s="48"/>
      <c r="H92" s="49"/>
    </row>
    <row r="93" spans="1:8">
      <c r="A93" s="47"/>
      <c r="B93" s="48"/>
      <c r="C93" s="48"/>
      <c r="D93" s="48"/>
      <c r="E93" s="48"/>
      <c r="F93" s="48"/>
      <c r="G93" s="48"/>
      <c r="H93" s="49"/>
    </row>
    <row r="94" spans="1:8">
      <c r="A94" s="47"/>
      <c r="B94" s="48"/>
      <c r="C94" s="48"/>
      <c r="D94" s="48"/>
      <c r="E94" s="48"/>
      <c r="F94" s="48"/>
      <c r="G94" s="48"/>
      <c r="H94" s="49"/>
    </row>
    <row r="95" spans="1:8">
      <c r="A95" s="50"/>
      <c r="B95" s="51"/>
      <c r="C95" s="51"/>
      <c r="D95" s="51"/>
      <c r="E95" s="51"/>
      <c r="F95" s="51"/>
      <c r="G95" s="51"/>
      <c r="H95" s="52"/>
    </row>
    <row r="97" spans="1:8">
      <c r="A97" s="1" t="s">
        <v>196</v>
      </c>
      <c r="B97" s="1"/>
      <c r="C97" s="1"/>
      <c r="D97" s="1"/>
      <c r="E97" s="1"/>
      <c r="F97" s="1"/>
      <c r="G97" s="1"/>
      <c r="H97" s="1"/>
    </row>
    <row r="98" spans="1:8" s="1" customFormat="1" ht="30">
      <c r="A98" s="127" t="s">
        <v>37</v>
      </c>
      <c r="B98" s="128"/>
      <c r="C98" s="15" t="s">
        <v>198</v>
      </c>
      <c r="D98" s="83" t="s">
        <v>181</v>
      </c>
      <c r="E98" s="84" t="s">
        <v>62</v>
      </c>
      <c r="F98" s="84" t="s">
        <v>183</v>
      </c>
      <c r="G98" s="84" t="s">
        <v>184</v>
      </c>
      <c r="H98" s="84" t="s">
        <v>227</v>
      </c>
    </row>
    <row r="99" spans="1:8">
      <c r="A99" s="113"/>
      <c r="B99" s="114"/>
      <c r="C99" s="82"/>
      <c r="D99" s="67"/>
      <c r="E99" s="67"/>
      <c r="F99" s="68"/>
      <c r="G99" s="68">
        <f>IF(($D99+$E99)&gt;2020,F99,F99*E99/(2021-D99))</f>
        <v>0</v>
      </c>
      <c r="H99" s="68"/>
    </row>
    <row r="100" spans="1:8">
      <c r="A100" s="113"/>
      <c r="B100" s="114"/>
      <c r="C100" s="82"/>
      <c r="D100" s="67"/>
      <c r="E100" s="67"/>
      <c r="F100" s="68"/>
      <c r="G100" s="68">
        <f t="shared" ref="G100:G138" si="4">IF(($D100+$E100)&gt;2020,F100,F100*E100/(2021-D100))</f>
        <v>0</v>
      </c>
      <c r="H100" s="68"/>
    </row>
    <row r="101" spans="1:8">
      <c r="A101" s="113"/>
      <c r="B101" s="114"/>
      <c r="C101" s="82"/>
      <c r="D101" s="67"/>
      <c r="E101" s="67"/>
      <c r="F101" s="68"/>
      <c r="G101" s="68">
        <f t="shared" si="4"/>
        <v>0</v>
      </c>
      <c r="H101" s="68"/>
    </row>
    <row r="102" spans="1:8">
      <c r="A102" s="113"/>
      <c r="B102" s="114"/>
      <c r="C102" s="82"/>
      <c r="D102" s="67"/>
      <c r="E102" s="67"/>
      <c r="F102" s="68"/>
      <c r="G102" s="68">
        <f t="shared" si="4"/>
        <v>0</v>
      </c>
      <c r="H102" s="68"/>
    </row>
    <row r="103" spans="1:8">
      <c r="A103" s="113"/>
      <c r="B103" s="114"/>
      <c r="C103" s="82"/>
      <c r="D103" s="67"/>
      <c r="E103" s="67"/>
      <c r="F103" s="68"/>
      <c r="G103" s="68">
        <f t="shared" si="4"/>
        <v>0</v>
      </c>
      <c r="H103" s="68"/>
    </row>
    <row r="104" spans="1:8">
      <c r="A104" s="113"/>
      <c r="B104" s="114"/>
      <c r="C104" s="82"/>
      <c r="D104" s="67"/>
      <c r="E104" s="67"/>
      <c r="F104" s="68"/>
      <c r="G104" s="68">
        <f t="shared" si="4"/>
        <v>0</v>
      </c>
      <c r="H104" s="68"/>
    </row>
    <row r="105" spans="1:8">
      <c r="A105" s="113"/>
      <c r="B105" s="114"/>
      <c r="C105" s="82"/>
      <c r="D105" s="67"/>
      <c r="E105" s="67"/>
      <c r="F105" s="68"/>
      <c r="G105" s="68">
        <f t="shared" si="4"/>
        <v>0</v>
      </c>
      <c r="H105" s="68"/>
    </row>
    <row r="106" spans="1:8">
      <c r="A106" s="113"/>
      <c r="B106" s="114"/>
      <c r="C106" s="82"/>
      <c r="D106" s="67"/>
      <c r="E106" s="67"/>
      <c r="F106" s="68"/>
      <c r="G106" s="68">
        <f t="shared" si="4"/>
        <v>0</v>
      </c>
      <c r="H106" s="68"/>
    </row>
    <row r="107" spans="1:8">
      <c r="A107" s="113"/>
      <c r="B107" s="114"/>
      <c r="C107" s="82"/>
      <c r="D107" s="67"/>
      <c r="E107" s="67"/>
      <c r="F107" s="68"/>
      <c r="G107" s="68">
        <f t="shared" si="4"/>
        <v>0</v>
      </c>
      <c r="H107" s="68"/>
    </row>
    <row r="108" spans="1:8">
      <c r="A108" s="113"/>
      <c r="B108" s="114"/>
      <c r="C108" s="82"/>
      <c r="D108" s="67"/>
      <c r="E108" s="67"/>
      <c r="F108" s="68"/>
      <c r="G108" s="68">
        <f t="shared" si="4"/>
        <v>0</v>
      </c>
      <c r="H108" s="68"/>
    </row>
    <row r="109" spans="1:8">
      <c r="A109" s="113"/>
      <c r="B109" s="114"/>
      <c r="C109" s="82"/>
      <c r="D109" s="67"/>
      <c r="E109" s="67"/>
      <c r="F109" s="68"/>
      <c r="G109" s="68">
        <f t="shared" si="4"/>
        <v>0</v>
      </c>
      <c r="H109" s="68"/>
    </row>
    <row r="110" spans="1:8">
      <c r="A110" s="113"/>
      <c r="B110" s="114"/>
      <c r="C110" s="82"/>
      <c r="D110" s="67"/>
      <c r="E110" s="67"/>
      <c r="F110" s="68"/>
      <c r="G110" s="68">
        <f t="shared" si="4"/>
        <v>0</v>
      </c>
      <c r="H110" s="68"/>
    </row>
    <row r="111" spans="1:8">
      <c r="A111" s="113"/>
      <c r="B111" s="114"/>
      <c r="C111" s="82"/>
      <c r="D111" s="67"/>
      <c r="E111" s="67"/>
      <c r="F111" s="68"/>
      <c r="G111" s="68">
        <f t="shared" si="4"/>
        <v>0</v>
      </c>
      <c r="H111" s="68"/>
    </row>
    <row r="112" spans="1:8">
      <c r="A112" s="113"/>
      <c r="B112" s="114"/>
      <c r="C112" s="82"/>
      <c r="D112" s="67"/>
      <c r="E112" s="67"/>
      <c r="F112" s="68"/>
      <c r="G112" s="68">
        <f t="shared" si="4"/>
        <v>0</v>
      </c>
      <c r="H112" s="68"/>
    </row>
    <row r="113" spans="1:8">
      <c r="A113" s="113"/>
      <c r="B113" s="114"/>
      <c r="C113" s="82"/>
      <c r="D113" s="67"/>
      <c r="E113" s="67"/>
      <c r="F113" s="68"/>
      <c r="G113" s="68">
        <f t="shared" si="4"/>
        <v>0</v>
      </c>
      <c r="H113" s="68"/>
    </row>
    <row r="114" spans="1:8">
      <c r="A114" s="113"/>
      <c r="B114" s="114"/>
      <c r="C114" s="82"/>
      <c r="D114" s="67"/>
      <c r="E114" s="67"/>
      <c r="F114" s="68"/>
      <c r="G114" s="68">
        <f t="shared" si="4"/>
        <v>0</v>
      </c>
      <c r="H114" s="68"/>
    </row>
    <row r="115" spans="1:8">
      <c r="A115" s="113"/>
      <c r="B115" s="114"/>
      <c r="C115" s="82"/>
      <c r="D115" s="67"/>
      <c r="E115" s="67"/>
      <c r="F115" s="68"/>
      <c r="G115" s="68">
        <f t="shared" si="4"/>
        <v>0</v>
      </c>
      <c r="H115" s="68"/>
    </row>
    <row r="116" spans="1:8">
      <c r="A116" s="113"/>
      <c r="B116" s="114"/>
      <c r="C116" s="82"/>
      <c r="D116" s="67"/>
      <c r="E116" s="67"/>
      <c r="F116" s="68"/>
      <c r="G116" s="68">
        <f t="shared" si="4"/>
        <v>0</v>
      </c>
      <c r="H116" s="68"/>
    </row>
    <row r="117" spans="1:8">
      <c r="A117" s="113"/>
      <c r="B117" s="114"/>
      <c r="C117" s="82"/>
      <c r="D117" s="67"/>
      <c r="E117" s="67"/>
      <c r="F117" s="68"/>
      <c r="G117" s="68">
        <f t="shared" si="4"/>
        <v>0</v>
      </c>
      <c r="H117" s="68"/>
    </row>
    <row r="118" spans="1:8">
      <c r="A118" s="113"/>
      <c r="B118" s="114"/>
      <c r="C118" s="82"/>
      <c r="D118" s="67"/>
      <c r="E118" s="67"/>
      <c r="F118" s="68"/>
      <c r="G118" s="68">
        <f t="shared" si="4"/>
        <v>0</v>
      </c>
      <c r="H118" s="68"/>
    </row>
    <row r="119" spans="1:8">
      <c r="A119" s="113"/>
      <c r="B119" s="114"/>
      <c r="C119" s="82"/>
      <c r="D119" s="67"/>
      <c r="E119" s="67"/>
      <c r="F119" s="68"/>
      <c r="G119" s="68">
        <f t="shared" si="4"/>
        <v>0</v>
      </c>
      <c r="H119" s="68"/>
    </row>
    <row r="120" spans="1:8">
      <c r="A120" s="113"/>
      <c r="B120" s="114"/>
      <c r="C120" s="82"/>
      <c r="D120" s="67"/>
      <c r="E120" s="67"/>
      <c r="F120" s="68"/>
      <c r="G120" s="68">
        <f t="shared" si="4"/>
        <v>0</v>
      </c>
      <c r="H120" s="68"/>
    </row>
    <row r="121" spans="1:8">
      <c r="A121" s="113"/>
      <c r="B121" s="114"/>
      <c r="C121" s="82"/>
      <c r="D121" s="67"/>
      <c r="E121" s="67"/>
      <c r="F121" s="68"/>
      <c r="G121" s="68">
        <f t="shared" si="4"/>
        <v>0</v>
      </c>
      <c r="H121" s="68"/>
    </row>
    <row r="122" spans="1:8">
      <c r="A122" s="113"/>
      <c r="B122" s="114"/>
      <c r="C122" s="82"/>
      <c r="D122" s="67"/>
      <c r="E122" s="67"/>
      <c r="F122" s="68"/>
      <c r="G122" s="68">
        <f t="shared" si="4"/>
        <v>0</v>
      </c>
      <c r="H122" s="68"/>
    </row>
    <row r="123" spans="1:8">
      <c r="A123" s="113"/>
      <c r="B123" s="114"/>
      <c r="C123" s="82"/>
      <c r="D123" s="67"/>
      <c r="E123" s="67"/>
      <c r="F123" s="68"/>
      <c r="G123" s="68">
        <f t="shared" si="4"/>
        <v>0</v>
      </c>
      <c r="H123" s="68"/>
    </row>
    <row r="124" spans="1:8">
      <c r="A124" s="113"/>
      <c r="B124" s="114"/>
      <c r="C124" s="82"/>
      <c r="D124" s="67"/>
      <c r="E124" s="67"/>
      <c r="F124" s="68"/>
      <c r="G124" s="68">
        <f t="shared" si="4"/>
        <v>0</v>
      </c>
      <c r="H124" s="68"/>
    </row>
    <row r="125" spans="1:8">
      <c r="A125" s="113"/>
      <c r="B125" s="114"/>
      <c r="C125" s="82"/>
      <c r="D125" s="67"/>
      <c r="E125" s="67"/>
      <c r="F125" s="68"/>
      <c r="G125" s="68">
        <f t="shared" si="4"/>
        <v>0</v>
      </c>
      <c r="H125" s="68"/>
    </row>
    <row r="126" spans="1:8">
      <c r="A126" s="113"/>
      <c r="B126" s="114"/>
      <c r="C126" s="82"/>
      <c r="D126" s="67"/>
      <c r="E126" s="67"/>
      <c r="F126" s="68"/>
      <c r="G126" s="68">
        <f t="shared" si="4"/>
        <v>0</v>
      </c>
      <c r="H126" s="68"/>
    </row>
    <row r="127" spans="1:8">
      <c r="A127" s="113"/>
      <c r="B127" s="114"/>
      <c r="C127" s="82"/>
      <c r="D127" s="67"/>
      <c r="E127" s="67"/>
      <c r="F127" s="68"/>
      <c r="G127" s="68">
        <f t="shared" si="4"/>
        <v>0</v>
      </c>
      <c r="H127" s="68"/>
    </row>
    <row r="128" spans="1:8">
      <c r="A128" s="113"/>
      <c r="B128" s="114"/>
      <c r="C128" s="82"/>
      <c r="D128" s="67"/>
      <c r="E128" s="67"/>
      <c r="F128" s="68"/>
      <c r="G128" s="68">
        <f t="shared" si="4"/>
        <v>0</v>
      </c>
      <c r="H128" s="68"/>
    </row>
    <row r="129" spans="1:8">
      <c r="A129" s="113"/>
      <c r="B129" s="114"/>
      <c r="C129" s="82"/>
      <c r="D129" s="67"/>
      <c r="E129" s="67"/>
      <c r="F129" s="68"/>
      <c r="G129" s="68">
        <f t="shared" si="4"/>
        <v>0</v>
      </c>
      <c r="H129" s="68"/>
    </row>
    <row r="130" spans="1:8">
      <c r="A130" s="113"/>
      <c r="B130" s="114"/>
      <c r="C130" s="82"/>
      <c r="D130" s="67"/>
      <c r="E130" s="67"/>
      <c r="F130" s="68"/>
      <c r="G130" s="68">
        <f t="shared" si="4"/>
        <v>0</v>
      </c>
      <c r="H130" s="68"/>
    </row>
    <row r="131" spans="1:8">
      <c r="A131" s="113"/>
      <c r="B131" s="114"/>
      <c r="C131" s="82"/>
      <c r="D131" s="67"/>
      <c r="E131" s="67"/>
      <c r="F131" s="68"/>
      <c r="G131" s="68">
        <f t="shared" si="4"/>
        <v>0</v>
      </c>
      <c r="H131" s="68"/>
    </row>
    <row r="132" spans="1:8">
      <c r="A132" s="113"/>
      <c r="B132" s="114"/>
      <c r="C132" s="82"/>
      <c r="D132" s="67"/>
      <c r="E132" s="67"/>
      <c r="F132" s="68"/>
      <c r="G132" s="68">
        <f t="shared" si="4"/>
        <v>0</v>
      </c>
      <c r="H132" s="68"/>
    </row>
    <row r="133" spans="1:8">
      <c r="A133" s="113"/>
      <c r="B133" s="114"/>
      <c r="C133" s="82"/>
      <c r="D133" s="67"/>
      <c r="E133" s="67"/>
      <c r="F133" s="68"/>
      <c r="G133" s="68">
        <f t="shared" si="4"/>
        <v>0</v>
      </c>
      <c r="H133" s="68"/>
    </row>
    <row r="134" spans="1:8">
      <c r="A134" s="113"/>
      <c r="B134" s="114"/>
      <c r="C134" s="82"/>
      <c r="D134" s="67"/>
      <c r="E134" s="67"/>
      <c r="F134" s="68"/>
      <c r="G134" s="68">
        <f t="shared" si="4"/>
        <v>0</v>
      </c>
      <c r="H134" s="68"/>
    </row>
    <row r="135" spans="1:8">
      <c r="A135" s="113"/>
      <c r="B135" s="114"/>
      <c r="C135" s="82"/>
      <c r="D135" s="67"/>
      <c r="E135" s="67"/>
      <c r="F135" s="68"/>
      <c r="G135" s="68">
        <f t="shared" si="4"/>
        <v>0</v>
      </c>
      <c r="H135" s="68"/>
    </row>
    <row r="136" spans="1:8">
      <c r="A136" s="113"/>
      <c r="B136" s="114"/>
      <c r="C136" s="82"/>
      <c r="D136" s="67"/>
      <c r="E136" s="67"/>
      <c r="F136" s="68"/>
      <c r="G136" s="68">
        <f t="shared" si="4"/>
        <v>0</v>
      </c>
      <c r="H136" s="68"/>
    </row>
    <row r="137" spans="1:8">
      <c r="A137" s="113"/>
      <c r="B137" s="114"/>
      <c r="C137" s="82"/>
      <c r="D137" s="67"/>
      <c r="E137" s="67"/>
      <c r="F137" s="68"/>
      <c r="G137" s="68">
        <f t="shared" si="4"/>
        <v>0</v>
      </c>
      <c r="H137" s="68"/>
    </row>
    <row r="138" spans="1:8">
      <c r="A138" s="113"/>
      <c r="B138" s="114"/>
      <c r="C138" s="82"/>
      <c r="D138" s="67"/>
      <c r="E138" s="67"/>
      <c r="F138" s="68"/>
      <c r="G138" s="68">
        <f t="shared" si="4"/>
        <v>0</v>
      </c>
      <c r="H138" s="68"/>
    </row>
    <row r="139" spans="1:8">
      <c r="A139" s="115" t="s">
        <v>38</v>
      </c>
      <c r="B139" s="116"/>
      <c r="C139" s="116"/>
      <c r="D139" s="116"/>
      <c r="E139" s="117"/>
      <c r="F139" s="15" t="s">
        <v>162</v>
      </c>
      <c r="G139" s="79">
        <f>SUM(G99:G138)</f>
        <v>0</v>
      </c>
      <c r="H139" s="4"/>
    </row>
    <row r="141" spans="1:8">
      <c r="A141" s="1" t="s">
        <v>87</v>
      </c>
    </row>
    <row r="142" spans="1:8">
      <c r="A142" t="s">
        <v>88</v>
      </c>
    </row>
    <row r="144" spans="1:8">
      <c r="A144" s="1" t="s">
        <v>89</v>
      </c>
    </row>
    <row r="145" spans="1:8" s="34" customFormat="1">
      <c r="A145" s="34" t="s">
        <v>90</v>
      </c>
    </row>
    <row r="146" spans="1:8" s="34" customFormat="1">
      <c r="D146" s="34" t="s">
        <v>75</v>
      </c>
      <c r="E146" s="34" t="s">
        <v>76</v>
      </c>
      <c r="F146" s="34" t="s">
        <v>68</v>
      </c>
    </row>
    <row r="147" spans="1:8" s="34" customFormat="1">
      <c r="A147" s="34" t="s">
        <v>78</v>
      </c>
      <c r="D147" s="34" t="s">
        <v>77</v>
      </c>
    </row>
    <row r="148" spans="1:8" s="34" customFormat="1">
      <c r="A148" s="34" t="s">
        <v>79</v>
      </c>
    </row>
    <row r="150" spans="1:8">
      <c r="A150" s="1" t="s">
        <v>91</v>
      </c>
    </row>
    <row r="151" spans="1:8" s="34" customFormat="1">
      <c r="A151" s="34" t="s">
        <v>167</v>
      </c>
    </row>
    <row r="152" spans="1:8" s="34" customFormat="1">
      <c r="D152" s="34" t="s">
        <v>75</v>
      </c>
      <c r="E152" s="34" t="s">
        <v>76</v>
      </c>
      <c r="F152" s="34" t="s">
        <v>68</v>
      </c>
    </row>
    <row r="153" spans="1:8" s="34" customFormat="1">
      <c r="A153" s="34" t="s">
        <v>78</v>
      </c>
      <c r="D153" s="34" t="s">
        <v>77</v>
      </c>
    </row>
    <row r="154" spans="1:8" s="34" customFormat="1">
      <c r="A154" s="34" t="s">
        <v>79</v>
      </c>
    </row>
    <row r="156" spans="1:8" s="34" customFormat="1">
      <c r="A156" s="34" t="s">
        <v>161</v>
      </c>
    </row>
    <row r="157" spans="1:8" s="34" customFormat="1">
      <c r="A157" s="34" t="s">
        <v>168</v>
      </c>
      <c r="D157" s="34" t="s">
        <v>75</v>
      </c>
      <c r="E157" s="34" t="s">
        <v>76</v>
      </c>
      <c r="F157" s="34" t="s">
        <v>68</v>
      </c>
    </row>
    <row r="158" spans="1:8" s="34" customFormat="1">
      <c r="A158" s="34" t="s">
        <v>92</v>
      </c>
    </row>
    <row r="159" spans="1:8" s="34" customFormat="1">
      <c r="A159" s="34" t="s">
        <v>160</v>
      </c>
      <c r="D159" s="30"/>
      <c r="E159" s="30"/>
      <c r="F159" s="30"/>
      <c r="G159" s="30"/>
      <c r="H159" s="30"/>
    </row>
    <row r="160" spans="1:8" s="34" customFormat="1">
      <c r="A160" s="34" t="s">
        <v>94</v>
      </c>
      <c r="D160" s="53"/>
      <c r="E160" s="53"/>
      <c r="F160" s="53"/>
      <c r="G160" s="53"/>
      <c r="H160" s="53"/>
    </row>
    <row r="161" spans="1:8" s="34" customFormat="1">
      <c r="D161" s="53"/>
      <c r="E161" s="53"/>
      <c r="F161" s="53"/>
      <c r="G161" s="53"/>
      <c r="H161" s="53"/>
    </row>
    <row r="162" spans="1:8" s="34" customFormat="1">
      <c r="D162" s="53"/>
      <c r="E162" s="53"/>
      <c r="F162" s="53"/>
      <c r="G162" s="53"/>
      <c r="H162" s="53"/>
    </row>
    <row r="163" spans="1:8" s="34" customFormat="1">
      <c r="D163" s="53"/>
      <c r="E163" s="53"/>
      <c r="F163" s="53"/>
      <c r="G163" s="53"/>
      <c r="H163" s="53"/>
    </row>
    <row r="164" spans="1:8" s="34" customFormat="1">
      <c r="D164" s="53"/>
      <c r="E164" s="53"/>
      <c r="F164" s="53"/>
      <c r="G164" s="53"/>
      <c r="H164" s="53"/>
    </row>
    <row r="165" spans="1:8" s="34" customFormat="1">
      <c r="D165" s="53"/>
      <c r="E165" s="53"/>
      <c r="F165" s="53"/>
      <c r="G165" s="53"/>
      <c r="H165" s="53"/>
    </row>
    <row r="166" spans="1:8" s="34" customFormat="1">
      <c r="D166" s="53"/>
      <c r="E166" s="53"/>
      <c r="F166" s="53"/>
      <c r="G166" s="53"/>
      <c r="H166" s="53"/>
    </row>
    <row r="167" spans="1:8" s="34" customFormat="1">
      <c r="D167" s="53"/>
      <c r="E167" s="53"/>
      <c r="F167" s="53"/>
      <c r="G167" s="53"/>
      <c r="H167" s="53"/>
    </row>
    <row r="168" spans="1:8" s="34" customFormat="1">
      <c r="D168" s="53"/>
      <c r="E168" s="53"/>
      <c r="F168" s="53"/>
      <c r="G168" s="53"/>
      <c r="H168" s="53"/>
    </row>
    <row r="169" spans="1:8" s="34" customFormat="1">
      <c r="A169" s="34" t="s">
        <v>93</v>
      </c>
      <c r="D169" s="53"/>
      <c r="E169" s="53"/>
      <c r="F169" s="53"/>
      <c r="G169" s="53"/>
      <c r="H169" s="53"/>
    </row>
    <row r="170" spans="1:8" s="34" customFormat="1">
      <c r="A170" s="34" t="s">
        <v>105</v>
      </c>
    </row>
    <row r="171" spans="1:8" s="34" customFormat="1"/>
    <row r="172" spans="1:8">
      <c r="A172" s="1" t="s">
        <v>95</v>
      </c>
    </row>
    <row r="173" spans="1:8" s="34" customFormat="1">
      <c r="A173" s="54" t="s">
        <v>100</v>
      </c>
    </row>
    <row r="174" spans="1:8">
      <c r="A174" t="s">
        <v>96</v>
      </c>
    </row>
    <row r="175" spans="1:8" s="34" customFormat="1">
      <c r="D175" s="34" t="s">
        <v>75</v>
      </c>
      <c r="E175" s="34" t="s">
        <v>76</v>
      </c>
      <c r="F175" s="34" t="s">
        <v>68</v>
      </c>
    </row>
    <row r="176" spans="1:8" s="34" customFormat="1">
      <c r="A176" s="34" t="s">
        <v>98</v>
      </c>
      <c r="D176" s="34" t="s">
        <v>77</v>
      </c>
      <c r="F176" s="34" t="s">
        <v>77</v>
      </c>
      <c r="G176" s="34" t="s">
        <v>77</v>
      </c>
      <c r="H176" s="34" t="s">
        <v>77</v>
      </c>
    </row>
    <row r="178" spans="1:8" s="34" customFormat="1">
      <c r="A178" s="54" t="s">
        <v>101</v>
      </c>
    </row>
    <row r="179" spans="1:8">
      <c r="A179" t="s">
        <v>96</v>
      </c>
    </row>
    <row r="180" spans="1:8" s="34" customFormat="1">
      <c r="D180" s="34" t="s">
        <v>75</v>
      </c>
      <c r="E180" s="34" t="s">
        <v>76</v>
      </c>
      <c r="F180" s="34" t="s">
        <v>68</v>
      </c>
    </row>
    <row r="181" spans="1:8" s="34" customFormat="1">
      <c r="A181" s="34" t="s">
        <v>97</v>
      </c>
      <c r="D181" s="34" t="s">
        <v>77</v>
      </c>
      <c r="F181" s="34" t="s">
        <v>77</v>
      </c>
      <c r="G181" s="34" t="s">
        <v>77</v>
      </c>
      <c r="H181" s="34" t="s">
        <v>77</v>
      </c>
    </row>
    <row r="183" spans="1:8">
      <c r="A183" s="1" t="s">
        <v>99</v>
      </c>
    </row>
    <row r="184" spans="1:8" s="34" customFormat="1">
      <c r="A184" s="54" t="s">
        <v>102</v>
      </c>
    </row>
    <row r="185" spans="1:8">
      <c r="A185" t="s">
        <v>103</v>
      </c>
    </row>
    <row r="186" spans="1:8" s="34" customFormat="1">
      <c r="D186" s="34" t="s">
        <v>75</v>
      </c>
      <c r="E186" s="34" t="s">
        <v>76</v>
      </c>
      <c r="F186" s="34" t="s">
        <v>68</v>
      </c>
    </row>
    <row r="187" spans="1:8" s="34" customFormat="1">
      <c r="A187" s="34" t="s">
        <v>169</v>
      </c>
    </row>
    <row r="188" spans="1:8">
      <c r="B188" t="s">
        <v>104</v>
      </c>
      <c r="C188" t="s">
        <v>170</v>
      </c>
      <c r="D188" t="s">
        <v>3</v>
      </c>
    </row>
    <row r="189" spans="1:8">
      <c r="B189" s="30" t="s">
        <v>77</v>
      </c>
      <c r="C189" s="27"/>
      <c r="D189" s="102"/>
      <c r="E189" s="102"/>
      <c r="F189" s="102"/>
    </row>
    <row r="190" spans="1:8">
      <c r="B190" s="30" t="s">
        <v>77</v>
      </c>
      <c r="C190" s="3"/>
      <c r="D190" s="102"/>
      <c r="E190" s="102"/>
      <c r="F190" s="102"/>
    </row>
    <row r="191" spans="1:8">
      <c r="B191" s="30" t="s">
        <v>77</v>
      </c>
      <c r="C191" s="3"/>
      <c r="D191" s="102"/>
      <c r="E191" s="102"/>
      <c r="F191" s="102"/>
    </row>
    <row r="192" spans="1:8">
      <c r="B192" s="30" t="s">
        <v>77</v>
      </c>
      <c r="C192" s="3"/>
      <c r="D192" s="102"/>
      <c r="E192" s="102"/>
      <c r="F192" s="102"/>
    </row>
  </sheetData>
  <mergeCells count="48">
    <mergeCell ref="D192:F192"/>
    <mergeCell ref="A139:E139"/>
    <mergeCell ref="A55:H55"/>
    <mergeCell ref="F59:H62"/>
    <mergeCell ref="D189:F189"/>
    <mergeCell ref="D190:F190"/>
    <mergeCell ref="D191:F191"/>
    <mergeCell ref="A103:B103"/>
    <mergeCell ref="A104:B104"/>
    <mergeCell ref="A105:B105"/>
    <mergeCell ref="A106:B106"/>
    <mergeCell ref="A132:B132"/>
    <mergeCell ref="A98:B98"/>
    <mergeCell ref="A99:B99"/>
    <mergeCell ref="A100:B100"/>
    <mergeCell ref="A101:B101"/>
    <mergeCell ref="A102:B102"/>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8:B138"/>
    <mergeCell ref="A133:B133"/>
    <mergeCell ref="A134:B134"/>
    <mergeCell ref="A135:B135"/>
    <mergeCell ref="A136:B136"/>
    <mergeCell ref="A137:B137"/>
  </mergeCells>
  <dataValidations count="1">
    <dataValidation type="list" allowBlank="1" showInputMessage="1" showErrorMessage="1" sqref="H99:H138" xr:uid="{6BB365C5-C790-4C1B-82FE-30732F067C6A}">
      <formula1>"Oui,Non"</formula1>
    </dataValidation>
  </dataValidations>
  <pageMargins left="0.7" right="0.7" top="0.75" bottom="0.75" header="0.3" footer="0.3"/>
  <pageSetup paperSize="9" scale="7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63AB3A9-2089-4FAD-A6FD-E17B6BFAC871}">
          <x14:formula1>
            <xm:f>Listes!$A$2:$A$16</xm:f>
          </x14:formula1>
          <xm:sqref>C99:C138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92"/>
  <sheetViews>
    <sheetView zoomScaleNormal="100" workbookViewId="0"/>
  </sheetViews>
  <sheetFormatPr defaultRowHeight="15"/>
  <cols>
    <col min="1" max="1" width="25.7109375" customWidth="1"/>
    <col min="2" max="3" width="15.7109375" customWidth="1"/>
    <col min="6" max="7" width="15.7109375" customWidth="1"/>
    <col min="8" max="8" width="12.7109375" customWidth="1"/>
  </cols>
  <sheetData>
    <row r="1" spans="1:7" s="55" customFormat="1" ht="18.75">
      <c r="A1" s="55" t="s">
        <v>135</v>
      </c>
    </row>
    <row r="2" spans="1:7" s="34" customFormat="1"/>
    <row r="3" spans="1:7" s="34" customFormat="1">
      <c r="A3" s="1" t="s">
        <v>64</v>
      </c>
    </row>
    <row r="4" spans="1:7" s="34" customFormat="1">
      <c r="A4" s="1" t="s">
        <v>65</v>
      </c>
    </row>
    <row r="5" spans="1:7" s="34" customFormat="1">
      <c r="A5" s="34" t="s">
        <v>70</v>
      </c>
      <c r="D5" s="34" t="s">
        <v>75</v>
      </c>
      <c r="E5" s="34" t="s">
        <v>76</v>
      </c>
      <c r="F5" s="34" t="s">
        <v>68</v>
      </c>
    </row>
    <row r="6" spans="1:7" s="34" customFormat="1">
      <c r="A6" s="34" t="s">
        <v>69</v>
      </c>
      <c r="B6" s="29"/>
      <c r="C6" s="29"/>
      <c r="D6" s="29"/>
      <c r="E6" s="29"/>
      <c r="F6" s="29"/>
      <c r="G6" s="29"/>
    </row>
    <row r="7" spans="1:7" s="34" customFormat="1">
      <c r="A7" t="s">
        <v>74</v>
      </c>
      <c r="B7" s="27"/>
      <c r="C7" s="27"/>
      <c r="D7" s="27"/>
      <c r="E7" s="27"/>
      <c r="F7" s="27"/>
      <c r="G7" s="27"/>
    </row>
    <row r="8" spans="1:7" s="34" customFormat="1">
      <c r="A8" t="s">
        <v>71</v>
      </c>
      <c r="B8" s="3"/>
      <c r="C8" s="3"/>
      <c r="D8" s="3"/>
      <c r="E8" s="3"/>
      <c r="F8" s="3"/>
      <c r="G8" s="3"/>
    </row>
    <row r="9" spans="1:7" s="34" customFormat="1">
      <c r="A9" t="s">
        <v>72</v>
      </c>
      <c r="B9" s="3"/>
      <c r="C9" s="3"/>
      <c r="D9" s="3"/>
      <c r="E9" s="3"/>
      <c r="F9" s="3"/>
      <c r="G9" s="3"/>
    </row>
    <row r="10" spans="1:7" s="34" customFormat="1">
      <c r="A10" t="s">
        <v>73</v>
      </c>
      <c r="B10" s="3"/>
      <c r="C10" s="3"/>
      <c r="D10" s="3"/>
      <c r="E10" s="3"/>
      <c r="F10" s="3"/>
      <c r="G10" s="3"/>
    </row>
    <row r="11" spans="1:7" s="34" customFormat="1">
      <c r="A11"/>
      <c r="B11" s="9"/>
      <c r="C11" s="9"/>
      <c r="D11" s="9"/>
      <c r="E11" s="9"/>
      <c r="F11" s="9"/>
      <c r="G11" s="9"/>
    </row>
    <row r="12" spans="1:7" s="34" customFormat="1">
      <c r="A12" s="1" t="s">
        <v>66</v>
      </c>
    </row>
    <row r="13" spans="1:7" s="34" customFormat="1">
      <c r="A13" s="34" t="s">
        <v>80</v>
      </c>
    </row>
    <row r="14" spans="1:7" s="34" customFormat="1">
      <c r="D14" s="34" t="s">
        <v>75</v>
      </c>
      <c r="E14" s="34" t="s">
        <v>76</v>
      </c>
      <c r="F14" s="34" t="s">
        <v>68</v>
      </c>
    </row>
    <row r="15" spans="1:7" s="34" customFormat="1">
      <c r="A15" s="34" t="s">
        <v>78</v>
      </c>
      <c r="D15" s="34" t="s">
        <v>77</v>
      </c>
    </row>
    <row r="16" spans="1:7" s="34" customFormat="1">
      <c r="A16" s="34" t="s">
        <v>255</v>
      </c>
    </row>
    <row r="17" spans="1:8" s="34" customFormat="1"/>
    <row r="18" spans="1:8" s="34" customFormat="1">
      <c r="A18" s="1" t="s">
        <v>67</v>
      </c>
    </row>
    <row r="19" spans="1:8" s="34" customFormat="1">
      <c r="A19" s="34" t="s">
        <v>81</v>
      </c>
    </row>
    <row r="20" spans="1:8" s="34" customFormat="1">
      <c r="D20" s="34" t="s">
        <v>75</v>
      </c>
      <c r="E20" s="34" t="s">
        <v>76</v>
      </c>
      <c r="F20" s="34" t="s">
        <v>68</v>
      </c>
    </row>
    <row r="21" spans="1:8" s="34" customFormat="1">
      <c r="A21" s="34" t="s">
        <v>78</v>
      </c>
      <c r="D21" s="34" t="s">
        <v>77</v>
      </c>
    </row>
    <row r="22" spans="1:8" s="34" customFormat="1">
      <c r="A22" s="34" t="s">
        <v>256</v>
      </c>
    </row>
    <row r="23" spans="1:8">
      <c r="A23" s="34"/>
      <c r="B23" s="34"/>
      <c r="C23" s="34"/>
      <c r="D23" s="34"/>
      <c r="E23" s="34"/>
      <c r="F23" s="34"/>
      <c r="G23" s="34"/>
      <c r="H23" s="34"/>
    </row>
    <row r="24" spans="1:8">
      <c r="A24" s="1" t="s">
        <v>164</v>
      </c>
      <c r="B24" s="34"/>
      <c r="C24" s="34"/>
      <c r="D24" s="34"/>
      <c r="E24" s="34"/>
      <c r="F24" s="34"/>
      <c r="G24" s="34"/>
      <c r="H24" s="34"/>
    </row>
    <row r="25" spans="1:8">
      <c r="A25" s="1" t="s">
        <v>165</v>
      </c>
      <c r="B25" s="1"/>
      <c r="C25" s="1"/>
      <c r="D25" s="1"/>
      <c r="E25" s="1"/>
      <c r="F25" s="1"/>
      <c r="G25" s="1"/>
      <c r="H25" s="1"/>
    </row>
    <row r="26" spans="1:8" s="1" customFormat="1">
      <c r="A26" s="16" t="s">
        <v>7</v>
      </c>
      <c r="B26" s="16" t="s">
        <v>190</v>
      </c>
      <c r="C26" s="16"/>
      <c r="D26" s="16" t="s">
        <v>22</v>
      </c>
      <c r="E26" s="16" t="s">
        <v>9</v>
      </c>
      <c r="F26" s="16"/>
      <c r="G26" s="16" t="s">
        <v>191</v>
      </c>
      <c r="H26" s="78" t="s">
        <v>22</v>
      </c>
    </row>
    <row r="27" spans="1:8" s="34" customFormat="1">
      <c r="A27" s="16" t="s">
        <v>188</v>
      </c>
      <c r="B27" s="16"/>
      <c r="C27" s="80"/>
      <c r="D27" s="16"/>
      <c r="E27" s="16"/>
      <c r="F27" s="16"/>
      <c r="G27" s="16"/>
      <c r="H27" s="78"/>
    </row>
    <row r="28" spans="1:8" s="34" customFormat="1">
      <c r="A28" s="17" t="s">
        <v>11</v>
      </c>
      <c r="B28" s="62"/>
      <c r="C28" s="81"/>
      <c r="D28" s="17" t="s">
        <v>25</v>
      </c>
      <c r="E28" s="38">
        <v>1</v>
      </c>
      <c r="F28" s="17" t="s">
        <v>29</v>
      </c>
      <c r="G28" s="63">
        <f t="shared" ref="G28:G48" si="0">(B28*E28*0.001)</f>
        <v>0</v>
      </c>
      <c r="H28" s="17" t="s">
        <v>23</v>
      </c>
    </row>
    <row r="29" spans="1:8" s="34" customFormat="1">
      <c r="A29" s="17" t="s">
        <v>8</v>
      </c>
      <c r="B29" s="62"/>
      <c r="C29" s="81"/>
      <c r="D29" s="17" t="s">
        <v>24</v>
      </c>
      <c r="E29" s="38">
        <v>9.9</v>
      </c>
      <c r="F29" s="17" t="s">
        <v>30</v>
      </c>
      <c r="G29" s="63">
        <f t="shared" si="0"/>
        <v>0</v>
      </c>
      <c r="H29" s="17" t="s">
        <v>23</v>
      </c>
    </row>
    <row r="30" spans="1:8" s="34" customFormat="1" ht="17.25">
      <c r="A30" s="17" t="s">
        <v>10</v>
      </c>
      <c r="B30" s="62"/>
      <c r="C30" s="81"/>
      <c r="D30" s="17" t="s">
        <v>82</v>
      </c>
      <c r="E30" s="38">
        <v>11.33</v>
      </c>
      <c r="F30" s="17" t="s">
        <v>31</v>
      </c>
      <c r="G30" s="63">
        <f t="shared" si="0"/>
        <v>0</v>
      </c>
      <c r="H30" s="17" t="s">
        <v>23</v>
      </c>
    </row>
    <row r="31" spans="1:8" s="34" customFormat="1">
      <c r="A31" s="17" t="s">
        <v>35</v>
      </c>
      <c r="B31" s="62"/>
      <c r="C31" s="81"/>
      <c r="D31" s="17" t="s">
        <v>26</v>
      </c>
      <c r="E31" s="38">
        <v>12.8</v>
      </c>
      <c r="F31" s="17" t="s">
        <v>32</v>
      </c>
      <c r="G31" s="63">
        <f t="shared" si="0"/>
        <v>0</v>
      </c>
      <c r="H31" s="17" t="s">
        <v>23</v>
      </c>
    </row>
    <row r="32" spans="1:8" s="34" customFormat="1">
      <c r="A32" s="17" t="s">
        <v>12</v>
      </c>
      <c r="B32" s="62"/>
      <c r="C32" s="81"/>
      <c r="D32" s="17" t="s">
        <v>26</v>
      </c>
      <c r="E32" s="38">
        <v>8.6999999999999993</v>
      </c>
      <c r="F32" s="17" t="s">
        <v>32</v>
      </c>
      <c r="G32" s="63">
        <f t="shared" si="0"/>
        <v>0</v>
      </c>
      <c r="H32" s="17" t="s">
        <v>23</v>
      </c>
    </row>
    <row r="33" spans="1:8" s="34" customFormat="1">
      <c r="A33" s="17" t="s">
        <v>13</v>
      </c>
      <c r="B33" s="62"/>
      <c r="C33" s="81"/>
      <c r="D33" s="17" t="s">
        <v>26</v>
      </c>
      <c r="E33" s="38">
        <v>5.5</v>
      </c>
      <c r="F33" s="17" t="s">
        <v>32</v>
      </c>
      <c r="G33" s="63">
        <f t="shared" si="0"/>
        <v>0</v>
      </c>
      <c r="H33" s="17" t="s">
        <v>23</v>
      </c>
    </row>
    <row r="34" spans="1:8" s="34" customFormat="1" ht="17.25">
      <c r="A34" s="17" t="s">
        <v>14</v>
      </c>
      <c r="B34" s="62"/>
      <c r="C34" s="81"/>
      <c r="D34" s="17" t="s">
        <v>83</v>
      </c>
      <c r="E34" s="39">
        <v>950</v>
      </c>
      <c r="F34" s="17" t="s">
        <v>33</v>
      </c>
      <c r="G34" s="63">
        <f t="shared" si="0"/>
        <v>0</v>
      </c>
      <c r="H34" s="17" t="s">
        <v>23</v>
      </c>
    </row>
    <row r="35" spans="1:8" s="34" customFormat="1">
      <c r="A35" s="17" t="s">
        <v>15</v>
      </c>
      <c r="B35" s="62"/>
      <c r="C35" s="81"/>
      <c r="D35" s="17" t="s">
        <v>27</v>
      </c>
      <c r="E35" s="39">
        <v>1595</v>
      </c>
      <c r="F35" s="17" t="s">
        <v>34</v>
      </c>
      <c r="G35" s="63">
        <f t="shared" si="0"/>
        <v>0</v>
      </c>
      <c r="H35" s="17" t="s">
        <v>23</v>
      </c>
    </row>
    <row r="36" spans="1:8" s="34" customFormat="1">
      <c r="A36" s="17" t="s">
        <v>16</v>
      </c>
      <c r="B36" s="62"/>
      <c r="C36" s="81"/>
      <c r="D36" s="17" t="s">
        <v>26</v>
      </c>
      <c r="E36" s="38">
        <v>4.5</v>
      </c>
      <c r="F36" s="17" t="s">
        <v>32</v>
      </c>
      <c r="G36" s="63">
        <f t="shared" si="0"/>
        <v>0</v>
      </c>
      <c r="H36" s="17" t="s">
        <v>23</v>
      </c>
    </row>
    <row r="37" spans="1:8" s="34" customFormat="1" ht="17.25">
      <c r="A37" s="17" t="s">
        <v>17</v>
      </c>
      <c r="B37" s="62"/>
      <c r="C37" s="81"/>
      <c r="D37" s="17" t="s">
        <v>82</v>
      </c>
      <c r="E37" s="38">
        <v>6.5</v>
      </c>
      <c r="F37" s="17" t="s">
        <v>31</v>
      </c>
      <c r="G37" s="63">
        <f t="shared" si="0"/>
        <v>0</v>
      </c>
      <c r="H37" s="17" t="s">
        <v>23</v>
      </c>
    </row>
    <row r="38" spans="1:8" s="34" customFormat="1">
      <c r="A38" s="17" t="s">
        <v>18</v>
      </c>
      <c r="B38" s="62"/>
      <c r="C38" s="81"/>
      <c r="D38" s="17" t="s">
        <v>24</v>
      </c>
      <c r="E38" s="38">
        <v>9.5</v>
      </c>
      <c r="F38" s="17" t="s">
        <v>30</v>
      </c>
      <c r="G38" s="63">
        <f t="shared" si="0"/>
        <v>0</v>
      </c>
      <c r="H38" s="17" t="s">
        <v>23</v>
      </c>
    </row>
    <row r="39" spans="1:8" s="34" customFormat="1">
      <c r="A39" s="17" t="s">
        <v>19</v>
      </c>
      <c r="B39" s="62"/>
      <c r="C39" s="81"/>
      <c r="D39" s="17" t="s">
        <v>25</v>
      </c>
      <c r="E39" s="38">
        <v>1</v>
      </c>
      <c r="F39" s="17" t="s">
        <v>29</v>
      </c>
      <c r="G39" s="63">
        <f t="shared" si="0"/>
        <v>0</v>
      </c>
      <c r="H39" s="17" t="s">
        <v>23</v>
      </c>
    </row>
    <row r="40" spans="1:8" s="34" customFormat="1">
      <c r="A40" s="17" t="s">
        <v>20</v>
      </c>
      <c r="B40" s="62"/>
      <c r="C40" s="81"/>
      <c r="D40" s="17" t="s">
        <v>25</v>
      </c>
      <c r="E40" s="38">
        <v>1</v>
      </c>
      <c r="F40" s="17" t="s">
        <v>29</v>
      </c>
      <c r="G40" s="63">
        <f t="shared" si="0"/>
        <v>0</v>
      </c>
      <c r="H40" s="17" t="s">
        <v>23</v>
      </c>
    </row>
    <row r="41" spans="1:8" s="34" customFormat="1">
      <c r="A41" s="35" t="s">
        <v>21</v>
      </c>
      <c r="B41" s="62"/>
      <c r="C41" s="81"/>
      <c r="D41" s="35" t="s">
        <v>28</v>
      </c>
      <c r="E41" s="40">
        <v>0</v>
      </c>
      <c r="F41" s="35" t="s">
        <v>28</v>
      </c>
      <c r="G41" s="63">
        <f t="shared" si="0"/>
        <v>0</v>
      </c>
      <c r="H41" s="17" t="s">
        <v>23</v>
      </c>
    </row>
    <row r="42" spans="1:8" s="34" customFormat="1">
      <c r="A42" s="35" t="s">
        <v>21</v>
      </c>
      <c r="B42" s="62"/>
      <c r="C42" s="81"/>
      <c r="D42" s="35" t="s">
        <v>28</v>
      </c>
      <c r="E42" s="40">
        <v>0</v>
      </c>
      <c r="F42" s="35" t="s">
        <v>28</v>
      </c>
      <c r="G42" s="63">
        <f t="shared" si="0"/>
        <v>0</v>
      </c>
      <c r="H42" s="17" t="s">
        <v>23</v>
      </c>
    </row>
    <row r="43" spans="1:8" s="34" customFormat="1">
      <c r="A43" s="35" t="s">
        <v>21</v>
      </c>
      <c r="B43" s="62"/>
      <c r="C43" s="81"/>
      <c r="D43" s="35" t="s">
        <v>28</v>
      </c>
      <c r="E43" s="40">
        <v>0</v>
      </c>
      <c r="F43" s="35" t="s">
        <v>28</v>
      </c>
      <c r="G43" s="63">
        <f t="shared" si="0"/>
        <v>0</v>
      </c>
      <c r="H43" s="17" t="s">
        <v>23</v>
      </c>
    </row>
    <row r="44" spans="1:8" s="34" customFormat="1">
      <c r="A44" s="35" t="s">
        <v>21</v>
      </c>
      <c r="B44" s="62"/>
      <c r="C44" s="81"/>
      <c r="D44" s="35" t="s">
        <v>28</v>
      </c>
      <c r="E44" s="40">
        <v>0</v>
      </c>
      <c r="F44" s="35" t="s">
        <v>28</v>
      </c>
      <c r="G44" s="63">
        <f t="shared" si="0"/>
        <v>0</v>
      </c>
      <c r="H44" s="17" t="s">
        <v>23</v>
      </c>
    </row>
    <row r="45" spans="1:8" s="34" customFormat="1">
      <c r="A45" s="35" t="s">
        <v>21</v>
      </c>
      <c r="B45" s="62"/>
      <c r="C45" s="81"/>
      <c r="D45" s="35" t="s">
        <v>28</v>
      </c>
      <c r="E45" s="40">
        <v>0</v>
      </c>
      <c r="F45" s="35" t="s">
        <v>28</v>
      </c>
      <c r="G45" s="63">
        <f t="shared" si="0"/>
        <v>0</v>
      </c>
      <c r="H45" s="17" t="s">
        <v>23</v>
      </c>
    </row>
    <row r="46" spans="1:8" s="34" customFormat="1">
      <c r="A46" s="35" t="s">
        <v>21</v>
      </c>
      <c r="B46" s="62"/>
      <c r="C46" s="81"/>
      <c r="D46" s="35" t="s">
        <v>28</v>
      </c>
      <c r="E46" s="40">
        <v>0</v>
      </c>
      <c r="F46" s="35" t="s">
        <v>28</v>
      </c>
      <c r="G46" s="63">
        <f t="shared" si="0"/>
        <v>0</v>
      </c>
      <c r="H46" s="17" t="s">
        <v>23</v>
      </c>
    </row>
    <row r="47" spans="1:8" s="34" customFormat="1">
      <c r="A47" s="35" t="s">
        <v>21</v>
      </c>
      <c r="B47" s="62"/>
      <c r="C47" s="81"/>
      <c r="D47" s="35" t="s">
        <v>28</v>
      </c>
      <c r="E47" s="40">
        <v>0</v>
      </c>
      <c r="F47" s="35" t="s">
        <v>28</v>
      </c>
      <c r="G47" s="63">
        <f t="shared" si="0"/>
        <v>0</v>
      </c>
      <c r="H47" s="17" t="s">
        <v>23</v>
      </c>
    </row>
    <row r="48" spans="1:8" s="34" customFormat="1">
      <c r="A48" s="35" t="s">
        <v>21</v>
      </c>
      <c r="B48" s="62"/>
      <c r="C48" s="81"/>
      <c r="D48" s="35" t="s">
        <v>28</v>
      </c>
      <c r="E48" s="40">
        <v>0</v>
      </c>
      <c r="F48" s="35" t="s">
        <v>28</v>
      </c>
      <c r="G48" s="63">
        <f t="shared" si="0"/>
        <v>0</v>
      </c>
      <c r="H48" s="17" t="s">
        <v>23</v>
      </c>
    </row>
    <row r="49" spans="1:8" s="34" customFormat="1">
      <c r="A49" s="16" t="s">
        <v>189</v>
      </c>
      <c r="B49" s="16"/>
      <c r="C49" s="80"/>
      <c r="D49" s="16"/>
      <c r="E49" s="16"/>
      <c r="F49" s="16"/>
      <c r="G49" s="16"/>
      <c r="H49" s="78"/>
    </row>
    <row r="50" spans="1:8" s="34" customFormat="1">
      <c r="A50" s="35" t="s">
        <v>21</v>
      </c>
      <c r="B50" s="62"/>
      <c r="C50" s="81"/>
      <c r="D50" s="35" t="s">
        <v>28</v>
      </c>
      <c r="E50" s="40">
        <v>0</v>
      </c>
      <c r="F50" s="35" t="s">
        <v>28</v>
      </c>
      <c r="G50" s="63">
        <f t="shared" ref="G50:G53" si="1">(B50*E50*0.001)</f>
        <v>0</v>
      </c>
      <c r="H50" s="17" t="s">
        <v>23</v>
      </c>
    </row>
    <row r="51" spans="1:8" s="34" customFormat="1">
      <c r="A51" s="35" t="s">
        <v>21</v>
      </c>
      <c r="B51" s="62"/>
      <c r="C51" s="81"/>
      <c r="D51" s="35" t="s">
        <v>28</v>
      </c>
      <c r="E51" s="40">
        <v>0</v>
      </c>
      <c r="F51" s="35" t="s">
        <v>28</v>
      </c>
      <c r="G51" s="63">
        <f t="shared" ref="G51" si="2">(B51*E51*0.001)</f>
        <v>0</v>
      </c>
      <c r="H51" s="17" t="s">
        <v>23</v>
      </c>
    </row>
    <row r="52" spans="1:8" s="34" customFormat="1">
      <c r="A52" s="35" t="s">
        <v>21</v>
      </c>
      <c r="B52" s="62"/>
      <c r="C52" s="81"/>
      <c r="D52" s="35" t="s">
        <v>28</v>
      </c>
      <c r="E52" s="40">
        <v>0</v>
      </c>
      <c r="F52" s="35" t="s">
        <v>28</v>
      </c>
      <c r="G52" s="63">
        <f t="shared" si="1"/>
        <v>0</v>
      </c>
      <c r="H52" s="17" t="s">
        <v>23</v>
      </c>
    </row>
    <row r="53" spans="1:8" s="34" customFormat="1">
      <c r="A53" s="35" t="s">
        <v>21</v>
      </c>
      <c r="B53" s="62"/>
      <c r="C53" s="81"/>
      <c r="D53" s="35" t="s">
        <v>28</v>
      </c>
      <c r="E53" s="40">
        <v>0</v>
      </c>
      <c r="F53" s="35" t="s">
        <v>28</v>
      </c>
      <c r="G53" s="63">
        <f t="shared" si="1"/>
        <v>0</v>
      </c>
      <c r="H53" s="17" t="s">
        <v>23</v>
      </c>
    </row>
    <row r="54" spans="1:8" s="6" customFormat="1">
      <c r="A54" s="20"/>
      <c r="B54" s="30"/>
      <c r="C54" s="30"/>
      <c r="D54" s="30"/>
      <c r="E54" s="41"/>
      <c r="F54" s="7" t="s">
        <v>106</v>
      </c>
      <c r="G54" s="63">
        <f>SUM(G27:G53)</f>
        <v>0</v>
      </c>
      <c r="H54" s="42" t="s">
        <v>23</v>
      </c>
    </row>
    <row r="55" spans="1:8" s="6" customFormat="1" ht="15" customHeight="1">
      <c r="A55" s="107" t="s">
        <v>192</v>
      </c>
      <c r="B55" s="108"/>
      <c r="C55" s="108"/>
      <c r="D55" s="108"/>
      <c r="E55" s="108"/>
      <c r="F55" s="108"/>
      <c r="G55" s="108"/>
      <c r="H55" s="109"/>
    </row>
    <row r="56" spans="1:8" s="6" customFormat="1">
      <c r="A56"/>
      <c r="B56"/>
      <c r="C56"/>
      <c r="D56"/>
      <c r="E56"/>
      <c r="F56"/>
      <c r="G56"/>
      <c r="H56"/>
    </row>
    <row r="57" spans="1:8" s="6" customFormat="1">
      <c r="A57" s="1" t="s">
        <v>85</v>
      </c>
      <c r="B57" s="1"/>
      <c r="C57" s="1"/>
      <c r="D57" s="1"/>
      <c r="E57" s="1"/>
      <c r="F57" s="1"/>
      <c r="G57" s="1"/>
      <c r="H57" s="1"/>
    </row>
    <row r="58" spans="1:8" s="86" customFormat="1" ht="18">
      <c r="A58" s="16" t="s">
        <v>215</v>
      </c>
      <c r="B58" s="16" t="s">
        <v>107</v>
      </c>
      <c r="C58" s="85" t="s">
        <v>108</v>
      </c>
      <c r="D58" s="16" t="s">
        <v>109</v>
      </c>
      <c r="E58" s="16" t="s">
        <v>22</v>
      </c>
      <c r="F58" s="1"/>
      <c r="G58" s="1"/>
      <c r="H58" s="1"/>
    </row>
    <row r="59" spans="1:8" s="37" customFormat="1" ht="15" customHeight="1">
      <c r="A59" s="26" t="str">
        <f>IF(Référence!A106&lt;&gt;"",Référence!A106,"-")</f>
        <v>-</v>
      </c>
      <c r="B59" s="65"/>
      <c r="C59" s="65"/>
      <c r="D59" s="63">
        <f t="shared" ref="D59:D64" si="3">IF(B59&gt;0,B59/C59,0)</f>
        <v>0</v>
      </c>
      <c r="E59" s="26" t="str">
        <f>IF(Référence!E106&lt;&gt;"",Référence!E106,"")</f>
        <v/>
      </c>
      <c r="F59" s="118" t="s">
        <v>180</v>
      </c>
      <c r="G59" s="119"/>
      <c r="H59" s="120"/>
    </row>
    <row r="60" spans="1:8" s="37" customFormat="1">
      <c r="A60" s="26" t="str">
        <f>IF(Référence!A107&lt;&gt;"",Référence!A107,"-")</f>
        <v>-</v>
      </c>
      <c r="B60" s="65"/>
      <c r="C60" s="65"/>
      <c r="D60" s="63">
        <f t="shared" si="3"/>
        <v>0</v>
      </c>
      <c r="E60" s="26" t="str">
        <f>IF(Référence!E107&lt;&gt;"",Référence!E107,"")</f>
        <v/>
      </c>
      <c r="F60" s="121"/>
      <c r="G60" s="122"/>
      <c r="H60" s="123"/>
    </row>
    <row r="61" spans="1:8" s="37" customFormat="1">
      <c r="A61" s="26" t="str">
        <f>IF(Référence!A108&lt;&gt;"",Référence!A108,"-")</f>
        <v>-</v>
      </c>
      <c r="B61" s="65"/>
      <c r="C61" s="65"/>
      <c r="D61" s="63">
        <f t="shared" si="3"/>
        <v>0</v>
      </c>
      <c r="E61" s="26" t="str">
        <f>IF(Référence!E108&lt;&gt;"",Référence!E108,"")</f>
        <v/>
      </c>
      <c r="F61" s="121"/>
      <c r="G61" s="122"/>
      <c r="H61" s="123"/>
    </row>
    <row r="62" spans="1:8" s="37" customFormat="1">
      <c r="A62" s="26" t="str">
        <f>IF(Référence!A109&lt;&gt;"",Référence!A109,"-")</f>
        <v>-</v>
      </c>
      <c r="B62" s="65"/>
      <c r="C62" s="65"/>
      <c r="D62" s="63">
        <f t="shared" si="3"/>
        <v>0</v>
      </c>
      <c r="E62" s="26" t="str">
        <f>IF(Référence!E109&lt;&gt;"",Référence!E109,"")</f>
        <v/>
      </c>
      <c r="F62" s="124"/>
      <c r="G62" s="125"/>
      <c r="H62" s="126"/>
    </row>
    <row r="63" spans="1:8" s="37" customFormat="1">
      <c r="A63" s="26" t="str">
        <f>IF(Référence!A110&lt;&gt;"",Référence!A110,"-")</f>
        <v>-</v>
      </c>
      <c r="B63" s="65"/>
      <c r="C63" s="65"/>
      <c r="D63" s="63">
        <f t="shared" si="3"/>
        <v>0</v>
      </c>
      <c r="E63" s="26" t="str">
        <f>IF(Référence!E110&lt;&gt;"",Référence!E110,"")</f>
        <v/>
      </c>
    </row>
    <row r="64" spans="1:8" s="37" customFormat="1">
      <c r="A64" s="26" t="str">
        <f>IF(Référence!A111&lt;&gt;"",Référence!A111,"-")</f>
        <v>-</v>
      </c>
      <c r="B64" s="65"/>
      <c r="C64" s="65"/>
      <c r="D64" s="63">
        <f t="shared" si="3"/>
        <v>0</v>
      </c>
      <c r="E64" s="26" t="str">
        <f>IF(Référence!E111&lt;&gt;"",Référence!E111,"")</f>
        <v/>
      </c>
    </row>
    <row r="65" spans="1:9">
      <c r="A65" s="87" t="s">
        <v>232</v>
      </c>
      <c r="B65" s="63">
        <f>SUM(B59:B64)</f>
        <v>0</v>
      </c>
      <c r="C65" s="17"/>
      <c r="D65" s="17"/>
      <c r="E65" s="42" t="s">
        <v>23</v>
      </c>
      <c r="F65" s="6"/>
      <c r="G65" s="6"/>
      <c r="H65" s="6"/>
    </row>
    <row r="66" spans="1:9" s="1" customFormat="1" ht="18">
      <c r="A66" s="16" t="s">
        <v>216</v>
      </c>
      <c r="B66" s="43"/>
      <c r="C66" s="63">
        <f>(SUMPRODUCT(C59:C64,Référence!$G$116:$G$121))</f>
        <v>0</v>
      </c>
      <c r="D66" s="17"/>
      <c r="E66" s="17" t="s">
        <v>23</v>
      </c>
      <c r="F66" s="6"/>
      <c r="G66" s="6"/>
      <c r="H66" s="6"/>
    </row>
    <row r="67" spans="1:9">
      <c r="A67" s="31" t="s">
        <v>159</v>
      </c>
      <c r="B67" s="32"/>
      <c r="C67" s="32"/>
      <c r="D67" s="32"/>
      <c r="E67" s="32"/>
      <c r="F67" s="32"/>
      <c r="G67" s="32"/>
      <c r="H67" s="33"/>
      <c r="I67" s="9"/>
    </row>
    <row r="70" spans="1:9" s="1" customFormat="1">
      <c r="A70" s="1" t="s">
        <v>110</v>
      </c>
    </row>
    <row r="71" spans="1:9" s="34" customFormat="1">
      <c r="A71" s="17"/>
      <c r="B71" s="17" t="s">
        <v>36</v>
      </c>
      <c r="C71" s="29"/>
      <c r="F71" s="29"/>
      <c r="G71" s="29"/>
      <c r="H71" s="29"/>
    </row>
    <row r="72" spans="1:9" s="34" customFormat="1">
      <c r="A72" s="17" t="s">
        <v>142</v>
      </c>
      <c r="B72" s="36">
        <f>IF(C66&gt;0,G54/C66,0)</f>
        <v>0</v>
      </c>
      <c r="F72" s="29"/>
      <c r="G72" s="29"/>
      <c r="H72" s="29"/>
    </row>
    <row r="73" spans="1:9">
      <c r="A73" s="31" t="s">
        <v>155</v>
      </c>
      <c r="B73" s="32"/>
      <c r="C73" s="32"/>
      <c r="D73" s="32"/>
      <c r="E73" s="32"/>
      <c r="F73" s="32"/>
      <c r="G73" s="32"/>
      <c r="H73" s="33"/>
    </row>
    <row r="74" spans="1:9">
      <c r="A74" s="28"/>
      <c r="B74" s="28"/>
      <c r="C74" s="28"/>
      <c r="D74" s="28"/>
      <c r="E74" s="28"/>
      <c r="F74" s="28"/>
      <c r="G74" s="28"/>
      <c r="H74" s="28"/>
    </row>
    <row r="75" spans="1:9">
      <c r="A75" s="1" t="s">
        <v>166</v>
      </c>
      <c r="B75" s="1"/>
      <c r="C75" s="1"/>
      <c r="D75" s="1"/>
      <c r="E75" s="1"/>
      <c r="F75" s="1"/>
      <c r="G75" s="1"/>
      <c r="H75" s="1"/>
    </row>
    <row r="76" spans="1:9">
      <c r="A76" s="44"/>
      <c r="B76" s="45"/>
      <c r="C76" s="45"/>
      <c r="D76" s="45"/>
      <c r="E76" s="45"/>
      <c r="F76" s="45"/>
      <c r="G76" s="45"/>
      <c r="H76" s="46"/>
    </row>
    <row r="77" spans="1:9">
      <c r="A77" s="47"/>
      <c r="B77" s="48"/>
      <c r="C77" s="48"/>
      <c r="D77" s="48"/>
      <c r="E77" s="48"/>
      <c r="F77" s="48"/>
      <c r="G77" s="48"/>
      <c r="H77" s="49"/>
    </row>
    <row r="78" spans="1:9">
      <c r="A78" s="47"/>
      <c r="B78" s="48"/>
      <c r="C78" s="48"/>
      <c r="D78" s="48"/>
      <c r="E78" s="48"/>
      <c r="F78" s="48"/>
      <c r="G78" s="48"/>
      <c r="H78" s="49"/>
    </row>
    <row r="79" spans="1:9">
      <c r="A79" s="47"/>
      <c r="B79" s="48"/>
      <c r="C79" s="48"/>
      <c r="D79" s="48"/>
      <c r="E79" s="48"/>
      <c r="F79" s="48"/>
      <c r="G79" s="48"/>
      <c r="H79" s="49"/>
    </row>
    <row r="80" spans="1:9">
      <c r="A80" s="47"/>
      <c r="B80" s="48"/>
      <c r="C80" s="48"/>
      <c r="D80" s="48"/>
      <c r="E80" s="48"/>
      <c r="F80" s="48"/>
      <c r="G80" s="48"/>
      <c r="H80" s="49"/>
    </row>
    <row r="81" spans="1:8">
      <c r="A81" s="47"/>
      <c r="B81" s="48"/>
      <c r="C81" s="48"/>
      <c r="D81" s="48"/>
      <c r="E81" s="48"/>
      <c r="F81" s="48"/>
      <c r="G81" s="48"/>
      <c r="H81" s="49"/>
    </row>
    <row r="82" spans="1:8">
      <c r="A82" s="47"/>
      <c r="B82" s="48"/>
      <c r="C82" s="48"/>
      <c r="D82" s="48"/>
      <c r="E82" s="48"/>
      <c r="F82" s="48"/>
      <c r="G82" s="48"/>
      <c r="H82" s="49"/>
    </row>
    <row r="83" spans="1:8">
      <c r="A83" s="47"/>
      <c r="B83" s="48"/>
      <c r="C83" s="48"/>
      <c r="D83" s="48"/>
      <c r="E83" s="48"/>
      <c r="F83" s="48"/>
      <c r="G83" s="48"/>
      <c r="H83" s="49"/>
    </row>
    <row r="84" spans="1:8">
      <c r="A84" s="47"/>
      <c r="B84" s="48"/>
      <c r="C84" s="48"/>
      <c r="D84" s="48"/>
      <c r="E84" s="48"/>
      <c r="F84" s="48"/>
      <c r="G84" s="48"/>
      <c r="H84" s="49"/>
    </row>
    <row r="85" spans="1:8">
      <c r="A85" s="47"/>
      <c r="B85" s="48"/>
      <c r="C85" s="48"/>
      <c r="D85" s="48"/>
      <c r="E85" s="48"/>
      <c r="F85" s="48"/>
      <c r="G85" s="48"/>
      <c r="H85" s="49"/>
    </row>
    <row r="86" spans="1:8">
      <c r="A86" s="47"/>
      <c r="B86" s="48"/>
      <c r="C86" s="48"/>
      <c r="D86" s="48"/>
      <c r="E86" s="48"/>
      <c r="F86" s="48"/>
      <c r="G86" s="48"/>
      <c r="H86" s="49"/>
    </row>
    <row r="87" spans="1:8">
      <c r="A87" s="47"/>
      <c r="B87" s="48"/>
      <c r="C87" s="48"/>
      <c r="D87" s="48"/>
      <c r="E87" s="48"/>
      <c r="F87" s="48"/>
      <c r="G87" s="48"/>
      <c r="H87" s="49"/>
    </row>
    <row r="88" spans="1:8">
      <c r="A88" s="47"/>
      <c r="B88" s="48"/>
      <c r="C88" s="48"/>
      <c r="D88" s="48"/>
      <c r="E88" s="48"/>
      <c r="F88" s="48"/>
      <c r="G88" s="48"/>
      <c r="H88" s="49"/>
    </row>
    <row r="89" spans="1:8">
      <c r="A89" s="47"/>
      <c r="B89" s="48"/>
      <c r="C89" s="48"/>
      <c r="D89" s="48"/>
      <c r="E89" s="48"/>
      <c r="F89" s="48"/>
      <c r="G89" s="48"/>
      <c r="H89" s="49"/>
    </row>
    <row r="90" spans="1:8">
      <c r="A90" s="47"/>
      <c r="B90" s="48"/>
      <c r="C90" s="48"/>
      <c r="D90" s="48"/>
      <c r="E90" s="48"/>
      <c r="F90" s="48"/>
      <c r="G90" s="48"/>
      <c r="H90" s="49"/>
    </row>
    <row r="91" spans="1:8">
      <c r="A91" s="47"/>
      <c r="B91" s="48"/>
      <c r="C91" s="48"/>
      <c r="D91" s="48"/>
      <c r="E91" s="48"/>
      <c r="F91" s="48"/>
      <c r="G91" s="48"/>
      <c r="H91" s="49"/>
    </row>
    <row r="92" spans="1:8">
      <c r="A92" s="47"/>
      <c r="B92" s="48"/>
      <c r="C92" s="48"/>
      <c r="D92" s="48"/>
      <c r="E92" s="48"/>
      <c r="F92" s="48"/>
      <c r="G92" s="48"/>
      <c r="H92" s="49"/>
    </row>
    <row r="93" spans="1:8">
      <c r="A93" s="47"/>
      <c r="B93" s="48"/>
      <c r="C93" s="48"/>
      <c r="D93" s="48"/>
      <c r="E93" s="48"/>
      <c r="F93" s="48"/>
      <c r="G93" s="48"/>
      <c r="H93" s="49"/>
    </row>
    <row r="94" spans="1:8">
      <c r="A94" s="47"/>
      <c r="B94" s="48"/>
      <c r="C94" s="48"/>
      <c r="D94" s="48"/>
      <c r="E94" s="48"/>
      <c r="F94" s="48"/>
      <c r="G94" s="48"/>
      <c r="H94" s="49"/>
    </row>
    <row r="95" spans="1:8">
      <c r="A95" s="50"/>
      <c r="B95" s="51"/>
      <c r="C95" s="51"/>
      <c r="D95" s="51"/>
      <c r="E95" s="51"/>
      <c r="F95" s="51"/>
      <c r="G95" s="51"/>
      <c r="H95" s="52"/>
    </row>
    <row r="97" spans="1:8">
      <c r="A97" s="1" t="s">
        <v>196</v>
      </c>
      <c r="B97" s="1"/>
      <c r="C97" s="1"/>
      <c r="D97" s="1"/>
      <c r="E97" s="1"/>
      <c r="F97" s="1"/>
      <c r="G97" s="1"/>
      <c r="H97" s="1"/>
    </row>
    <row r="98" spans="1:8" s="1" customFormat="1" ht="30">
      <c r="A98" s="127" t="s">
        <v>37</v>
      </c>
      <c r="B98" s="128"/>
      <c r="C98" s="15" t="s">
        <v>198</v>
      </c>
      <c r="D98" s="83" t="s">
        <v>181</v>
      </c>
      <c r="E98" s="84" t="s">
        <v>62</v>
      </c>
      <c r="F98" s="84" t="s">
        <v>183</v>
      </c>
      <c r="G98" s="84" t="s">
        <v>184</v>
      </c>
      <c r="H98" s="84" t="s">
        <v>227</v>
      </c>
    </row>
    <row r="99" spans="1:8">
      <c r="A99" s="113"/>
      <c r="B99" s="114"/>
      <c r="C99" s="82"/>
      <c r="D99" s="67"/>
      <c r="E99" s="67"/>
      <c r="F99" s="68"/>
      <c r="G99" s="68">
        <f t="shared" ref="G99:G138" si="4">IF(($D99+$E99)&gt;2020,F99,F99*E99/(2021-D99))</f>
        <v>0</v>
      </c>
      <c r="H99" s="68"/>
    </row>
    <row r="100" spans="1:8">
      <c r="A100" s="113"/>
      <c r="B100" s="114"/>
      <c r="C100" s="82"/>
      <c r="D100" s="67"/>
      <c r="E100" s="67"/>
      <c r="F100" s="68"/>
      <c r="G100" s="68">
        <f t="shared" si="4"/>
        <v>0</v>
      </c>
      <c r="H100" s="68"/>
    </row>
    <row r="101" spans="1:8">
      <c r="A101" s="113"/>
      <c r="B101" s="114"/>
      <c r="C101" s="82"/>
      <c r="D101" s="67"/>
      <c r="E101" s="67"/>
      <c r="F101" s="68"/>
      <c r="G101" s="68">
        <f t="shared" si="4"/>
        <v>0</v>
      </c>
      <c r="H101" s="68"/>
    </row>
    <row r="102" spans="1:8">
      <c r="A102" s="113"/>
      <c r="B102" s="114"/>
      <c r="C102" s="82"/>
      <c r="D102" s="67"/>
      <c r="E102" s="67"/>
      <c r="F102" s="68"/>
      <c r="G102" s="68">
        <f t="shared" si="4"/>
        <v>0</v>
      </c>
      <c r="H102" s="68"/>
    </row>
    <row r="103" spans="1:8">
      <c r="A103" s="113"/>
      <c r="B103" s="114"/>
      <c r="C103" s="82"/>
      <c r="D103" s="67"/>
      <c r="E103" s="67"/>
      <c r="F103" s="68"/>
      <c r="G103" s="68">
        <f t="shared" si="4"/>
        <v>0</v>
      </c>
      <c r="H103" s="68"/>
    </row>
    <row r="104" spans="1:8">
      <c r="A104" s="113"/>
      <c r="B104" s="114"/>
      <c r="C104" s="82"/>
      <c r="D104" s="67"/>
      <c r="E104" s="67"/>
      <c r="F104" s="68"/>
      <c r="G104" s="68">
        <f t="shared" si="4"/>
        <v>0</v>
      </c>
      <c r="H104" s="68"/>
    </row>
    <row r="105" spans="1:8">
      <c r="A105" s="113"/>
      <c r="B105" s="114"/>
      <c r="C105" s="82"/>
      <c r="D105" s="67"/>
      <c r="E105" s="67"/>
      <c r="F105" s="68"/>
      <c r="G105" s="68">
        <f t="shared" si="4"/>
        <v>0</v>
      </c>
      <c r="H105" s="68"/>
    </row>
    <row r="106" spans="1:8">
      <c r="A106" s="113"/>
      <c r="B106" s="114"/>
      <c r="C106" s="82"/>
      <c r="D106" s="67"/>
      <c r="E106" s="67"/>
      <c r="F106" s="68"/>
      <c r="G106" s="68">
        <f t="shared" si="4"/>
        <v>0</v>
      </c>
      <c r="H106" s="68"/>
    </row>
    <row r="107" spans="1:8">
      <c r="A107" s="113"/>
      <c r="B107" s="114"/>
      <c r="C107" s="82"/>
      <c r="D107" s="67"/>
      <c r="E107" s="67"/>
      <c r="F107" s="68"/>
      <c r="G107" s="68">
        <f t="shared" si="4"/>
        <v>0</v>
      </c>
      <c r="H107" s="68"/>
    </row>
    <row r="108" spans="1:8">
      <c r="A108" s="113"/>
      <c r="B108" s="114"/>
      <c r="C108" s="82"/>
      <c r="D108" s="67"/>
      <c r="E108" s="67"/>
      <c r="F108" s="68"/>
      <c r="G108" s="68">
        <f t="shared" si="4"/>
        <v>0</v>
      </c>
      <c r="H108" s="68"/>
    </row>
    <row r="109" spans="1:8">
      <c r="A109" s="113"/>
      <c r="B109" s="114"/>
      <c r="C109" s="82"/>
      <c r="D109" s="67"/>
      <c r="E109" s="67"/>
      <c r="F109" s="68"/>
      <c r="G109" s="68">
        <f t="shared" si="4"/>
        <v>0</v>
      </c>
      <c r="H109" s="68"/>
    </row>
    <row r="110" spans="1:8">
      <c r="A110" s="113"/>
      <c r="B110" s="114"/>
      <c r="C110" s="82"/>
      <c r="D110" s="67"/>
      <c r="E110" s="67"/>
      <c r="F110" s="68"/>
      <c r="G110" s="68">
        <f t="shared" si="4"/>
        <v>0</v>
      </c>
      <c r="H110" s="68"/>
    </row>
    <row r="111" spans="1:8">
      <c r="A111" s="113"/>
      <c r="B111" s="114"/>
      <c r="C111" s="82"/>
      <c r="D111" s="67"/>
      <c r="E111" s="67"/>
      <c r="F111" s="68"/>
      <c r="G111" s="68">
        <f t="shared" si="4"/>
        <v>0</v>
      </c>
      <c r="H111" s="68"/>
    </row>
    <row r="112" spans="1:8">
      <c r="A112" s="113"/>
      <c r="B112" s="114"/>
      <c r="C112" s="82"/>
      <c r="D112" s="67"/>
      <c r="E112" s="67"/>
      <c r="F112" s="68"/>
      <c r="G112" s="68">
        <f t="shared" si="4"/>
        <v>0</v>
      </c>
      <c r="H112" s="68"/>
    </row>
    <row r="113" spans="1:8">
      <c r="A113" s="113"/>
      <c r="B113" s="114"/>
      <c r="C113" s="82"/>
      <c r="D113" s="67"/>
      <c r="E113" s="67"/>
      <c r="F113" s="68"/>
      <c r="G113" s="68">
        <f t="shared" si="4"/>
        <v>0</v>
      </c>
      <c r="H113" s="68"/>
    </row>
    <row r="114" spans="1:8">
      <c r="A114" s="113"/>
      <c r="B114" s="114"/>
      <c r="C114" s="82"/>
      <c r="D114" s="67"/>
      <c r="E114" s="67"/>
      <c r="F114" s="68"/>
      <c r="G114" s="68">
        <f t="shared" si="4"/>
        <v>0</v>
      </c>
      <c r="H114" s="68"/>
    </row>
    <row r="115" spans="1:8">
      <c r="A115" s="113"/>
      <c r="B115" s="114"/>
      <c r="C115" s="82"/>
      <c r="D115" s="67"/>
      <c r="E115" s="67"/>
      <c r="F115" s="68"/>
      <c r="G115" s="68">
        <f t="shared" si="4"/>
        <v>0</v>
      </c>
      <c r="H115" s="68"/>
    </row>
    <row r="116" spans="1:8">
      <c r="A116" s="113"/>
      <c r="B116" s="114"/>
      <c r="C116" s="82"/>
      <c r="D116" s="67"/>
      <c r="E116" s="67"/>
      <c r="F116" s="68"/>
      <c r="G116" s="68">
        <f t="shared" si="4"/>
        <v>0</v>
      </c>
      <c r="H116" s="68"/>
    </row>
    <row r="117" spans="1:8">
      <c r="A117" s="113"/>
      <c r="B117" s="114"/>
      <c r="C117" s="82"/>
      <c r="D117" s="67"/>
      <c r="E117" s="67"/>
      <c r="F117" s="68"/>
      <c r="G117" s="68">
        <f t="shared" si="4"/>
        <v>0</v>
      </c>
      <c r="H117" s="68"/>
    </row>
    <row r="118" spans="1:8">
      <c r="A118" s="113"/>
      <c r="B118" s="114"/>
      <c r="C118" s="82"/>
      <c r="D118" s="67"/>
      <c r="E118" s="67"/>
      <c r="F118" s="68"/>
      <c r="G118" s="68">
        <f t="shared" si="4"/>
        <v>0</v>
      </c>
      <c r="H118" s="68"/>
    </row>
    <row r="119" spans="1:8">
      <c r="A119" s="113"/>
      <c r="B119" s="114"/>
      <c r="C119" s="82"/>
      <c r="D119" s="67"/>
      <c r="E119" s="67"/>
      <c r="F119" s="68"/>
      <c r="G119" s="68">
        <f t="shared" si="4"/>
        <v>0</v>
      </c>
      <c r="H119" s="68"/>
    </row>
    <row r="120" spans="1:8">
      <c r="A120" s="113"/>
      <c r="B120" s="114"/>
      <c r="C120" s="82"/>
      <c r="D120" s="67"/>
      <c r="E120" s="67"/>
      <c r="F120" s="68"/>
      <c r="G120" s="68">
        <f t="shared" si="4"/>
        <v>0</v>
      </c>
      <c r="H120" s="68"/>
    </row>
    <row r="121" spans="1:8">
      <c r="A121" s="113"/>
      <c r="B121" s="114"/>
      <c r="C121" s="82"/>
      <c r="D121" s="67"/>
      <c r="E121" s="67"/>
      <c r="F121" s="68"/>
      <c r="G121" s="68">
        <f t="shared" si="4"/>
        <v>0</v>
      </c>
      <c r="H121" s="68"/>
    </row>
    <row r="122" spans="1:8">
      <c r="A122" s="113"/>
      <c r="B122" s="114"/>
      <c r="C122" s="82"/>
      <c r="D122" s="67"/>
      <c r="E122" s="67"/>
      <c r="F122" s="68"/>
      <c r="G122" s="68">
        <f t="shared" si="4"/>
        <v>0</v>
      </c>
      <c r="H122" s="68"/>
    </row>
    <row r="123" spans="1:8">
      <c r="A123" s="113"/>
      <c r="B123" s="114"/>
      <c r="C123" s="82"/>
      <c r="D123" s="67"/>
      <c r="E123" s="67"/>
      <c r="F123" s="68"/>
      <c r="G123" s="68">
        <f t="shared" si="4"/>
        <v>0</v>
      </c>
      <c r="H123" s="68"/>
    </row>
    <row r="124" spans="1:8">
      <c r="A124" s="113"/>
      <c r="B124" s="114"/>
      <c r="C124" s="82"/>
      <c r="D124" s="67"/>
      <c r="E124" s="67"/>
      <c r="F124" s="68"/>
      <c r="G124" s="68">
        <f t="shared" si="4"/>
        <v>0</v>
      </c>
      <c r="H124" s="68"/>
    </row>
    <row r="125" spans="1:8">
      <c r="A125" s="113"/>
      <c r="B125" s="114"/>
      <c r="C125" s="82"/>
      <c r="D125" s="67"/>
      <c r="E125" s="67"/>
      <c r="F125" s="68"/>
      <c r="G125" s="68">
        <f t="shared" si="4"/>
        <v>0</v>
      </c>
      <c r="H125" s="68"/>
    </row>
    <row r="126" spans="1:8">
      <c r="A126" s="113"/>
      <c r="B126" s="114"/>
      <c r="C126" s="82"/>
      <c r="D126" s="67"/>
      <c r="E126" s="67"/>
      <c r="F126" s="68"/>
      <c r="G126" s="68">
        <f t="shared" si="4"/>
        <v>0</v>
      </c>
      <c r="H126" s="68"/>
    </row>
    <row r="127" spans="1:8">
      <c r="A127" s="113"/>
      <c r="B127" s="114"/>
      <c r="C127" s="82"/>
      <c r="D127" s="67"/>
      <c r="E127" s="67"/>
      <c r="F127" s="68"/>
      <c r="G127" s="68">
        <f t="shared" si="4"/>
        <v>0</v>
      </c>
      <c r="H127" s="68"/>
    </row>
    <row r="128" spans="1:8">
      <c r="A128" s="113"/>
      <c r="B128" s="114"/>
      <c r="C128" s="82"/>
      <c r="D128" s="67"/>
      <c r="E128" s="67"/>
      <c r="F128" s="68"/>
      <c r="G128" s="68">
        <f t="shared" si="4"/>
        <v>0</v>
      </c>
      <c r="H128" s="68"/>
    </row>
    <row r="129" spans="1:8">
      <c r="A129" s="113"/>
      <c r="B129" s="114"/>
      <c r="C129" s="82"/>
      <c r="D129" s="67"/>
      <c r="E129" s="67"/>
      <c r="F129" s="68"/>
      <c r="G129" s="68">
        <f t="shared" si="4"/>
        <v>0</v>
      </c>
      <c r="H129" s="68"/>
    </row>
    <row r="130" spans="1:8">
      <c r="A130" s="113"/>
      <c r="B130" s="114"/>
      <c r="C130" s="82"/>
      <c r="D130" s="67"/>
      <c r="E130" s="67"/>
      <c r="F130" s="68"/>
      <c r="G130" s="68">
        <f t="shared" si="4"/>
        <v>0</v>
      </c>
      <c r="H130" s="68"/>
    </row>
    <row r="131" spans="1:8">
      <c r="A131" s="113"/>
      <c r="B131" s="114"/>
      <c r="C131" s="82"/>
      <c r="D131" s="67"/>
      <c r="E131" s="67"/>
      <c r="F131" s="68"/>
      <c r="G131" s="68">
        <f t="shared" si="4"/>
        <v>0</v>
      </c>
      <c r="H131" s="68"/>
    </row>
    <row r="132" spans="1:8">
      <c r="A132" s="113"/>
      <c r="B132" s="114"/>
      <c r="C132" s="82"/>
      <c r="D132" s="67"/>
      <c r="E132" s="67"/>
      <c r="F132" s="68"/>
      <c r="G132" s="68">
        <f t="shared" si="4"/>
        <v>0</v>
      </c>
      <c r="H132" s="68"/>
    </row>
    <row r="133" spans="1:8">
      <c r="A133" s="113"/>
      <c r="B133" s="114"/>
      <c r="C133" s="82"/>
      <c r="D133" s="67"/>
      <c r="E133" s="67"/>
      <c r="F133" s="68"/>
      <c r="G133" s="68">
        <f t="shared" si="4"/>
        <v>0</v>
      </c>
      <c r="H133" s="68"/>
    </row>
    <row r="134" spans="1:8">
      <c r="A134" s="113"/>
      <c r="B134" s="114"/>
      <c r="C134" s="82"/>
      <c r="D134" s="67"/>
      <c r="E134" s="67"/>
      <c r="F134" s="68"/>
      <c r="G134" s="68">
        <f t="shared" si="4"/>
        <v>0</v>
      </c>
      <c r="H134" s="68"/>
    </row>
    <row r="135" spans="1:8">
      <c r="A135" s="113"/>
      <c r="B135" s="114"/>
      <c r="C135" s="82"/>
      <c r="D135" s="67"/>
      <c r="E135" s="67"/>
      <c r="F135" s="68"/>
      <c r="G135" s="68">
        <f t="shared" si="4"/>
        <v>0</v>
      </c>
      <c r="H135" s="68"/>
    </row>
    <row r="136" spans="1:8">
      <c r="A136" s="113"/>
      <c r="B136" s="114"/>
      <c r="C136" s="82"/>
      <c r="D136" s="67"/>
      <c r="E136" s="67"/>
      <c r="F136" s="68"/>
      <c r="G136" s="68">
        <f t="shared" si="4"/>
        <v>0</v>
      </c>
      <c r="H136" s="68"/>
    </row>
    <row r="137" spans="1:8">
      <c r="A137" s="113"/>
      <c r="B137" s="114"/>
      <c r="C137" s="82"/>
      <c r="D137" s="67"/>
      <c r="E137" s="67"/>
      <c r="F137" s="68"/>
      <c r="G137" s="68">
        <f t="shared" si="4"/>
        <v>0</v>
      </c>
      <c r="H137" s="68"/>
    </row>
    <row r="138" spans="1:8">
      <c r="A138" s="113"/>
      <c r="B138" s="114"/>
      <c r="C138" s="82"/>
      <c r="D138" s="67"/>
      <c r="E138" s="67"/>
      <c r="F138" s="68"/>
      <c r="G138" s="68">
        <f t="shared" si="4"/>
        <v>0</v>
      </c>
      <c r="H138" s="68"/>
    </row>
    <row r="139" spans="1:8">
      <c r="A139" s="115" t="s">
        <v>193</v>
      </c>
      <c r="B139" s="116"/>
      <c r="C139" s="116"/>
      <c r="D139" s="116"/>
      <c r="E139" s="117"/>
      <c r="F139" s="15" t="s">
        <v>141</v>
      </c>
      <c r="G139" s="79">
        <f>SUM(G99:G138)</f>
        <v>0</v>
      </c>
      <c r="H139" s="26" t="s">
        <v>23</v>
      </c>
    </row>
    <row r="141" spans="1:8">
      <c r="A141" s="1" t="s">
        <v>87</v>
      </c>
    </row>
    <row r="142" spans="1:8">
      <c r="A142" t="s">
        <v>111</v>
      </c>
    </row>
    <row r="144" spans="1:8">
      <c r="A144" s="1" t="s">
        <v>89</v>
      </c>
    </row>
    <row r="145" spans="1:8" s="34" customFormat="1">
      <c r="A145" s="34" t="s">
        <v>90</v>
      </c>
    </row>
    <row r="146" spans="1:8" s="34" customFormat="1">
      <c r="D146" s="34" t="s">
        <v>75</v>
      </c>
      <c r="E146" s="34" t="s">
        <v>76</v>
      </c>
      <c r="F146" s="34" t="s">
        <v>68</v>
      </c>
    </row>
    <row r="147" spans="1:8" s="34" customFormat="1">
      <c r="A147" s="34" t="s">
        <v>78</v>
      </c>
      <c r="D147" s="34" t="s">
        <v>77</v>
      </c>
    </row>
    <row r="148" spans="1:8" s="34" customFormat="1">
      <c r="A148" s="34" t="s">
        <v>79</v>
      </c>
    </row>
    <row r="150" spans="1:8">
      <c r="A150" s="1" t="s">
        <v>91</v>
      </c>
    </row>
    <row r="151" spans="1:8" s="34" customFormat="1">
      <c r="A151" s="34" t="s">
        <v>167</v>
      </c>
    </row>
    <row r="152" spans="1:8" s="34" customFormat="1">
      <c r="D152" s="34" t="s">
        <v>75</v>
      </c>
      <c r="E152" s="34" t="s">
        <v>76</v>
      </c>
      <c r="F152" s="34" t="s">
        <v>68</v>
      </c>
    </row>
    <row r="153" spans="1:8" s="34" customFormat="1">
      <c r="A153" s="34" t="s">
        <v>78</v>
      </c>
      <c r="D153" s="34" t="s">
        <v>77</v>
      </c>
    </row>
    <row r="154" spans="1:8" s="34" customFormat="1">
      <c r="A154" s="34" t="s">
        <v>79</v>
      </c>
    </row>
    <row r="156" spans="1:8" s="34" customFormat="1">
      <c r="A156" s="34" t="s">
        <v>161</v>
      </c>
    </row>
    <row r="157" spans="1:8" s="34" customFormat="1">
      <c r="A157" s="34" t="s">
        <v>168</v>
      </c>
      <c r="D157" s="34" t="s">
        <v>75</v>
      </c>
      <c r="E157" s="34" t="s">
        <v>76</v>
      </c>
      <c r="F157" s="34" t="s">
        <v>68</v>
      </c>
    </row>
    <row r="158" spans="1:8" s="34" customFormat="1">
      <c r="A158" s="34" t="s">
        <v>92</v>
      </c>
    </row>
    <row r="159" spans="1:8" s="34" customFormat="1">
      <c r="A159" s="34" t="s">
        <v>160</v>
      </c>
      <c r="D159" s="30"/>
      <c r="E159" s="30"/>
      <c r="F159" s="30"/>
      <c r="G159" s="30"/>
      <c r="H159" s="30"/>
    </row>
    <row r="160" spans="1:8" s="34" customFormat="1">
      <c r="A160" s="34" t="s">
        <v>94</v>
      </c>
      <c r="D160" s="53"/>
      <c r="E160" s="53"/>
      <c r="F160" s="53"/>
      <c r="G160" s="53"/>
      <c r="H160" s="53"/>
    </row>
    <row r="161" spans="1:8" s="34" customFormat="1">
      <c r="D161" s="53"/>
      <c r="E161" s="53"/>
      <c r="F161" s="53"/>
      <c r="G161" s="53"/>
      <c r="H161" s="53"/>
    </row>
    <row r="162" spans="1:8" s="34" customFormat="1">
      <c r="D162" s="53"/>
      <c r="E162" s="53"/>
      <c r="F162" s="53"/>
      <c r="G162" s="53"/>
      <c r="H162" s="53"/>
    </row>
    <row r="163" spans="1:8" s="34" customFormat="1">
      <c r="D163" s="53"/>
      <c r="E163" s="53"/>
      <c r="F163" s="53"/>
      <c r="G163" s="53"/>
      <c r="H163" s="53"/>
    </row>
    <row r="164" spans="1:8" s="34" customFormat="1">
      <c r="D164" s="53"/>
      <c r="E164" s="53"/>
      <c r="F164" s="53"/>
      <c r="G164" s="53"/>
      <c r="H164" s="53"/>
    </row>
    <row r="165" spans="1:8" s="34" customFormat="1">
      <c r="D165" s="53"/>
      <c r="E165" s="53"/>
      <c r="F165" s="53"/>
      <c r="G165" s="53"/>
      <c r="H165" s="53"/>
    </row>
    <row r="166" spans="1:8" s="34" customFormat="1">
      <c r="D166" s="53"/>
      <c r="E166" s="53"/>
      <c r="F166" s="53"/>
      <c r="G166" s="53"/>
      <c r="H166" s="53"/>
    </row>
    <row r="167" spans="1:8" s="34" customFormat="1">
      <c r="D167" s="53"/>
      <c r="E167" s="53"/>
      <c r="F167" s="53"/>
      <c r="G167" s="53"/>
      <c r="H167" s="53"/>
    </row>
    <row r="168" spans="1:8" s="34" customFormat="1">
      <c r="D168" s="53"/>
      <c r="E168" s="53"/>
      <c r="F168" s="53"/>
      <c r="G168" s="53"/>
      <c r="H168" s="53"/>
    </row>
    <row r="169" spans="1:8" s="34" customFormat="1">
      <c r="A169" s="34" t="s">
        <v>93</v>
      </c>
      <c r="D169" s="53"/>
      <c r="E169" s="53"/>
      <c r="F169" s="53"/>
      <c r="G169" s="53"/>
      <c r="H169" s="53"/>
    </row>
    <row r="170" spans="1:8" s="34" customFormat="1">
      <c r="A170" s="34" t="s">
        <v>105</v>
      </c>
    </row>
    <row r="171" spans="1:8" s="34" customFormat="1"/>
    <row r="172" spans="1:8">
      <c r="A172" s="1" t="s">
        <v>95</v>
      </c>
    </row>
    <row r="173" spans="1:8" s="34" customFormat="1">
      <c r="A173" s="54" t="s">
        <v>112</v>
      </c>
    </row>
    <row r="174" spans="1:8">
      <c r="A174" t="s">
        <v>96</v>
      </c>
    </row>
    <row r="175" spans="1:8" s="34" customFormat="1">
      <c r="D175" s="34" t="s">
        <v>75</v>
      </c>
      <c r="E175" s="34" t="s">
        <v>76</v>
      </c>
      <c r="F175" s="34" t="s">
        <v>68</v>
      </c>
    </row>
    <row r="176" spans="1:8" s="34" customFormat="1">
      <c r="A176" s="34" t="s">
        <v>98</v>
      </c>
      <c r="D176" s="34" t="s">
        <v>77</v>
      </c>
      <c r="F176" s="34" t="s">
        <v>77</v>
      </c>
      <c r="G176" s="34" t="s">
        <v>77</v>
      </c>
      <c r="H176" s="34" t="s">
        <v>77</v>
      </c>
    </row>
    <row r="178" spans="1:8" s="34" customFormat="1">
      <c r="A178" s="54" t="s">
        <v>113</v>
      </c>
    </row>
    <row r="179" spans="1:8">
      <c r="A179" t="s">
        <v>96</v>
      </c>
    </row>
    <row r="180" spans="1:8" s="34" customFormat="1">
      <c r="D180" s="34" t="s">
        <v>75</v>
      </c>
      <c r="E180" s="34" t="s">
        <v>76</v>
      </c>
      <c r="F180" s="34" t="s">
        <v>68</v>
      </c>
    </row>
    <row r="181" spans="1:8" s="34" customFormat="1">
      <c r="A181" s="34" t="s">
        <v>97</v>
      </c>
      <c r="D181" s="34" t="s">
        <v>77</v>
      </c>
      <c r="F181" s="34" t="s">
        <v>77</v>
      </c>
      <c r="G181" s="34" t="s">
        <v>77</v>
      </c>
      <c r="H181" s="34" t="s">
        <v>77</v>
      </c>
    </row>
    <row r="183" spans="1:8">
      <c r="A183" s="1" t="s">
        <v>99</v>
      </c>
    </row>
    <row r="184" spans="1:8" s="34" customFormat="1">
      <c r="A184" s="54" t="s">
        <v>114</v>
      </c>
    </row>
    <row r="185" spans="1:8">
      <c r="A185" t="s">
        <v>103</v>
      </c>
    </row>
    <row r="186" spans="1:8" s="34" customFormat="1">
      <c r="D186" s="34" t="s">
        <v>75</v>
      </c>
      <c r="E186" s="34" t="s">
        <v>76</v>
      </c>
      <c r="F186" s="34" t="s">
        <v>68</v>
      </c>
    </row>
    <row r="187" spans="1:8" s="34" customFormat="1">
      <c r="A187" s="34" t="s">
        <v>169</v>
      </c>
    </row>
    <row r="188" spans="1:8">
      <c r="B188" t="s">
        <v>104</v>
      </c>
      <c r="C188" t="s">
        <v>170</v>
      </c>
      <c r="D188" t="s">
        <v>3</v>
      </c>
    </row>
    <row r="189" spans="1:8">
      <c r="B189" s="30" t="s">
        <v>77</v>
      </c>
      <c r="C189" s="27"/>
      <c r="D189" s="102"/>
      <c r="E189" s="102"/>
      <c r="F189" s="102"/>
    </row>
    <row r="190" spans="1:8">
      <c r="B190" s="30" t="s">
        <v>77</v>
      </c>
      <c r="C190" s="3"/>
      <c r="D190" s="102"/>
      <c r="E190" s="102"/>
      <c r="F190" s="102"/>
    </row>
    <row r="191" spans="1:8">
      <c r="B191" s="30" t="s">
        <v>77</v>
      </c>
      <c r="C191" s="3"/>
      <c r="D191" s="102"/>
      <c r="E191" s="102"/>
      <c r="F191" s="102"/>
    </row>
    <row r="192" spans="1:8">
      <c r="B192" s="30" t="s">
        <v>77</v>
      </c>
      <c r="C192" s="3"/>
      <c r="D192" s="102"/>
      <c r="E192" s="102"/>
      <c r="F192" s="102"/>
    </row>
  </sheetData>
  <mergeCells count="48">
    <mergeCell ref="A55:H55"/>
    <mergeCell ref="D191:F191"/>
    <mergeCell ref="D192:F192"/>
    <mergeCell ref="A139:E139"/>
    <mergeCell ref="D189:F189"/>
    <mergeCell ref="D190:F190"/>
    <mergeCell ref="F59:H62"/>
    <mergeCell ref="A129:B129"/>
    <mergeCell ref="A130:B130"/>
    <mergeCell ref="A131:B131"/>
    <mergeCell ref="A132:B132"/>
    <mergeCell ref="A103:B103"/>
    <mergeCell ref="A104:B104"/>
    <mergeCell ref="A105:B105"/>
    <mergeCell ref="A106:B106"/>
    <mergeCell ref="A107:B107"/>
    <mergeCell ref="A108:B108"/>
    <mergeCell ref="A98:B98"/>
    <mergeCell ref="A99:B99"/>
    <mergeCell ref="A100:B100"/>
    <mergeCell ref="A101:B101"/>
    <mergeCell ref="A102:B102"/>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38:B138"/>
    <mergeCell ref="A124:B124"/>
    <mergeCell ref="A125:B125"/>
    <mergeCell ref="A126:B126"/>
    <mergeCell ref="A127:B127"/>
    <mergeCell ref="A128:B128"/>
    <mergeCell ref="A133:B133"/>
    <mergeCell ref="A134:B134"/>
    <mergeCell ref="A135:B135"/>
    <mergeCell ref="A136:B136"/>
    <mergeCell ref="A137:B137"/>
  </mergeCells>
  <dataValidations count="1">
    <dataValidation type="list" allowBlank="1" showInputMessage="1" showErrorMessage="1" sqref="H99:H138" xr:uid="{6F49759D-1B57-4EFE-92DB-8483E4EAA96B}">
      <formula1>"Oui,Non"</formula1>
    </dataValidation>
  </dataValidations>
  <pageMargins left="0.7" right="0.7" top="0.75" bottom="0.75" header="0.3" footer="0.3"/>
  <pageSetup paperSize="9"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BD15F1F-557F-4809-AEBB-77E34DBC6B27}">
          <x14:formula1>
            <xm:f>Listes!$A$2:$A$16</xm:f>
          </x14:formula1>
          <xm:sqref>C99:C138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92"/>
  <sheetViews>
    <sheetView zoomScaleNormal="100" workbookViewId="0"/>
  </sheetViews>
  <sheetFormatPr defaultRowHeight="15"/>
  <cols>
    <col min="1" max="1" width="25.7109375" customWidth="1"/>
    <col min="2" max="3" width="15.7109375" customWidth="1"/>
    <col min="6" max="7" width="15.7109375" customWidth="1"/>
    <col min="8" max="8" width="12.7109375" customWidth="1"/>
  </cols>
  <sheetData>
    <row r="1" spans="1:7" s="55" customFormat="1" ht="18.75">
      <c r="A1" s="55" t="s">
        <v>136</v>
      </c>
    </row>
    <row r="2" spans="1:7" s="34" customFormat="1"/>
    <row r="3" spans="1:7" s="34" customFormat="1">
      <c r="A3" s="1" t="s">
        <v>64</v>
      </c>
    </row>
    <row r="4" spans="1:7" s="34" customFormat="1">
      <c r="A4" s="1" t="s">
        <v>65</v>
      </c>
    </row>
    <row r="5" spans="1:7" s="34" customFormat="1">
      <c r="A5" s="34" t="s">
        <v>70</v>
      </c>
      <c r="D5" s="34" t="s">
        <v>75</v>
      </c>
      <c r="E5" s="34" t="s">
        <v>76</v>
      </c>
      <c r="F5" s="34" t="s">
        <v>68</v>
      </c>
    </row>
    <row r="6" spans="1:7" s="34" customFormat="1">
      <c r="A6" s="34" t="s">
        <v>69</v>
      </c>
      <c r="B6" s="29"/>
      <c r="C6" s="29"/>
      <c r="D6" s="29"/>
      <c r="E6" s="29"/>
      <c r="F6" s="29"/>
      <c r="G6" s="29"/>
    </row>
    <row r="7" spans="1:7" s="34" customFormat="1">
      <c r="A7" t="s">
        <v>74</v>
      </c>
      <c r="B7" s="27"/>
      <c r="C7" s="27"/>
      <c r="D7" s="27"/>
      <c r="E7" s="27"/>
      <c r="F7" s="27"/>
      <c r="G7" s="27"/>
    </row>
    <row r="8" spans="1:7" s="34" customFormat="1">
      <c r="A8" t="s">
        <v>71</v>
      </c>
      <c r="B8" s="3"/>
      <c r="C8" s="3"/>
      <c r="D8" s="3"/>
      <c r="E8" s="3"/>
      <c r="F8" s="3"/>
      <c r="G8" s="3"/>
    </row>
    <row r="9" spans="1:7" s="34" customFormat="1">
      <c r="A9" t="s">
        <v>72</v>
      </c>
      <c r="B9" s="3"/>
      <c r="C9" s="3"/>
      <c r="D9" s="3"/>
      <c r="E9" s="3"/>
      <c r="F9" s="3"/>
      <c r="G9" s="3"/>
    </row>
    <row r="10" spans="1:7" s="34" customFormat="1">
      <c r="A10" t="s">
        <v>73</v>
      </c>
      <c r="B10" s="3"/>
      <c r="C10" s="3"/>
      <c r="D10" s="3"/>
      <c r="E10" s="3"/>
      <c r="F10" s="3"/>
      <c r="G10" s="3"/>
    </row>
    <row r="11" spans="1:7" s="34" customFormat="1">
      <c r="A11"/>
      <c r="B11" s="9"/>
      <c r="C11" s="9"/>
      <c r="D11" s="9"/>
      <c r="E11" s="9"/>
      <c r="F11" s="9"/>
      <c r="G11" s="9"/>
    </row>
    <row r="12" spans="1:7" s="34" customFormat="1">
      <c r="A12" s="1" t="s">
        <v>66</v>
      </c>
    </row>
    <row r="13" spans="1:7" s="34" customFormat="1">
      <c r="A13" s="34" t="s">
        <v>80</v>
      </c>
    </row>
    <row r="14" spans="1:7" s="34" customFormat="1">
      <c r="D14" s="34" t="s">
        <v>75</v>
      </c>
      <c r="E14" s="34" t="s">
        <v>76</v>
      </c>
      <c r="F14" s="34" t="s">
        <v>68</v>
      </c>
    </row>
    <row r="15" spans="1:7" s="34" customFormat="1">
      <c r="A15" s="34" t="s">
        <v>78</v>
      </c>
      <c r="D15" s="34" t="s">
        <v>77</v>
      </c>
    </row>
    <row r="16" spans="1:7" s="34" customFormat="1">
      <c r="A16" s="34" t="s">
        <v>255</v>
      </c>
    </row>
    <row r="17" spans="1:8" s="34" customFormat="1"/>
    <row r="18" spans="1:8" s="34" customFormat="1">
      <c r="A18" s="1" t="s">
        <v>67</v>
      </c>
    </row>
    <row r="19" spans="1:8" s="34" customFormat="1">
      <c r="A19" s="34" t="s">
        <v>81</v>
      </c>
    </row>
    <row r="20" spans="1:8" s="34" customFormat="1">
      <c r="D20" s="34" t="s">
        <v>75</v>
      </c>
      <c r="E20" s="34" t="s">
        <v>76</v>
      </c>
      <c r="F20" s="34" t="s">
        <v>68</v>
      </c>
    </row>
    <row r="21" spans="1:8" s="34" customFormat="1">
      <c r="A21" s="34" t="s">
        <v>78</v>
      </c>
      <c r="D21" s="34" t="s">
        <v>77</v>
      </c>
    </row>
    <row r="22" spans="1:8" s="34" customFormat="1">
      <c r="A22" s="34" t="s">
        <v>256</v>
      </c>
    </row>
    <row r="23" spans="1:8">
      <c r="A23" s="34"/>
      <c r="B23" s="34"/>
      <c r="C23" s="34"/>
      <c r="D23" s="34"/>
      <c r="E23" s="34"/>
      <c r="F23" s="34"/>
      <c r="G23" s="34"/>
      <c r="H23" s="34"/>
    </row>
    <row r="24" spans="1:8">
      <c r="A24" s="1" t="s">
        <v>164</v>
      </c>
      <c r="B24" s="34"/>
      <c r="C24" s="34"/>
      <c r="D24" s="34"/>
      <c r="E24" s="34"/>
      <c r="F24" s="34"/>
      <c r="G24" s="34"/>
      <c r="H24" s="34"/>
    </row>
    <row r="25" spans="1:8">
      <c r="A25" s="1" t="s">
        <v>165</v>
      </c>
      <c r="B25" s="1"/>
      <c r="C25" s="1"/>
      <c r="D25" s="1"/>
      <c r="E25" s="1"/>
      <c r="F25" s="1"/>
      <c r="G25" s="1"/>
      <c r="H25" s="1"/>
    </row>
    <row r="26" spans="1:8" s="1" customFormat="1">
      <c r="A26" s="16" t="s">
        <v>7</v>
      </c>
      <c r="B26" s="16" t="s">
        <v>190</v>
      </c>
      <c r="C26" s="16"/>
      <c r="D26" s="16" t="s">
        <v>22</v>
      </c>
      <c r="E26" s="16" t="s">
        <v>9</v>
      </c>
      <c r="F26" s="16"/>
      <c r="G26" s="16" t="s">
        <v>191</v>
      </c>
      <c r="H26" s="78" t="s">
        <v>22</v>
      </c>
    </row>
    <row r="27" spans="1:8" s="34" customFormat="1">
      <c r="A27" s="16" t="s">
        <v>188</v>
      </c>
      <c r="B27" s="16"/>
      <c r="C27" s="80"/>
      <c r="D27" s="16"/>
      <c r="E27" s="16"/>
      <c r="F27" s="16"/>
      <c r="G27" s="16"/>
      <c r="H27" s="78"/>
    </row>
    <row r="28" spans="1:8" s="34" customFormat="1">
      <c r="A28" s="17" t="s">
        <v>11</v>
      </c>
      <c r="B28" s="62"/>
      <c r="C28" s="81"/>
      <c r="D28" s="17" t="s">
        <v>25</v>
      </c>
      <c r="E28" s="38">
        <v>1</v>
      </c>
      <c r="F28" s="17" t="s">
        <v>29</v>
      </c>
      <c r="G28" s="63">
        <f t="shared" ref="G28:G48" si="0">(B28*E28*0.001)</f>
        <v>0</v>
      </c>
      <c r="H28" s="17" t="s">
        <v>23</v>
      </c>
    </row>
    <row r="29" spans="1:8" s="34" customFormat="1">
      <c r="A29" s="17" t="s">
        <v>8</v>
      </c>
      <c r="B29" s="62"/>
      <c r="C29" s="81"/>
      <c r="D29" s="17" t="s">
        <v>24</v>
      </c>
      <c r="E29" s="38">
        <v>9.9</v>
      </c>
      <c r="F29" s="17" t="s">
        <v>30</v>
      </c>
      <c r="G29" s="63">
        <f t="shared" si="0"/>
        <v>0</v>
      </c>
      <c r="H29" s="17" t="s">
        <v>23</v>
      </c>
    </row>
    <row r="30" spans="1:8" s="34" customFormat="1" ht="17.25">
      <c r="A30" s="17" t="s">
        <v>10</v>
      </c>
      <c r="B30" s="62"/>
      <c r="C30" s="81"/>
      <c r="D30" s="17" t="s">
        <v>82</v>
      </c>
      <c r="E30" s="38">
        <v>11.33</v>
      </c>
      <c r="F30" s="17" t="s">
        <v>31</v>
      </c>
      <c r="G30" s="63">
        <f t="shared" si="0"/>
        <v>0</v>
      </c>
      <c r="H30" s="17" t="s">
        <v>23</v>
      </c>
    </row>
    <row r="31" spans="1:8" s="34" customFormat="1">
      <c r="A31" s="17" t="s">
        <v>35</v>
      </c>
      <c r="B31" s="62"/>
      <c r="C31" s="81"/>
      <c r="D31" s="17" t="s">
        <v>26</v>
      </c>
      <c r="E31" s="38">
        <v>12.8</v>
      </c>
      <c r="F31" s="17" t="s">
        <v>32</v>
      </c>
      <c r="G31" s="63">
        <f t="shared" si="0"/>
        <v>0</v>
      </c>
      <c r="H31" s="17" t="s">
        <v>23</v>
      </c>
    </row>
    <row r="32" spans="1:8" s="34" customFormat="1">
      <c r="A32" s="17" t="s">
        <v>12</v>
      </c>
      <c r="B32" s="62"/>
      <c r="C32" s="81"/>
      <c r="D32" s="17" t="s">
        <v>26</v>
      </c>
      <c r="E32" s="38">
        <v>8.6999999999999993</v>
      </c>
      <c r="F32" s="17" t="s">
        <v>32</v>
      </c>
      <c r="G32" s="63">
        <f t="shared" si="0"/>
        <v>0</v>
      </c>
      <c r="H32" s="17" t="s">
        <v>23</v>
      </c>
    </row>
    <row r="33" spans="1:8" s="34" customFormat="1">
      <c r="A33" s="17" t="s">
        <v>13</v>
      </c>
      <c r="B33" s="62"/>
      <c r="C33" s="81"/>
      <c r="D33" s="17" t="s">
        <v>26</v>
      </c>
      <c r="E33" s="38">
        <v>5.5</v>
      </c>
      <c r="F33" s="17" t="s">
        <v>32</v>
      </c>
      <c r="G33" s="63">
        <f t="shared" si="0"/>
        <v>0</v>
      </c>
      <c r="H33" s="17" t="s">
        <v>23</v>
      </c>
    </row>
    <row r="34" spans="1:8" s="34" customFormat="1" ht="17.25">
      <c r="A34" s="17" t="s">
        <v>14</v>
      </c>
      <c r="B34" s="62"/>
      <c r="C34" s="81"/>
      <c r="D34" s="17" t="s">
        <v>83</v>
      </c>
      <c r="E34" s="39">
        <v>950</v>
      </c>
      <c r="F34" s="17" t="s">
        <v>33</v>
      </c>
      <c r="G34" s="63">
        <f t="shared" si="0"/>
        <v>0</v>
      </c>
      <c r="H34" s="17" t="s">
        <v>23</v>
      </c>
    </row>
    <row r="35" spans="1:8" s="34" customFormat="1">
      <c r="A35" s="17" t="s">
        <v>15</v>
      </c>
      <c r="B35" s="62"/>
      <c r="C35" s="81"/>
      <c r="D35" s="17" t="s">
        <v>27</v>
      </c>
      <c r="E35" s="39">
        <v>1595</v>
      </c>
      <c r="F35" s="17" t="s">
        <v>34</v>
      </c>
      <c r="G35" s="63">
        <f t="shared" si="0"/>
        <v>0</v>
      </c>
      <c r="H35" s="17" t="s">
        <v>23</v>
      </c>
    </row>
    <row r="36" spans="1:8" s="34" customFormat="1">
      <c r="A36" s="17" t="s">
        <v>16</v>
      </c>
      <c r="B36" s="62"/>
      <c r="C36" s="81"/>
      <c r="D36" s="17" t="s">
        <v>26</v>
      </c>
      <c r="E36" s="38">
        <v>4.5</v>
      </c>
      <c r="F36" s="17" t="s">
        <v>32</v>
      </c>
      <c r="G36" s="63">
        <f t="shared" si="0"/>
        <v>0</v>
      </c>
      <c r="H36" s="17" t="s">
        <v>23</v>
      </c>
    </row>
    <row r="37" spans="1:8" s="34" customFormat="1" ht="17.25">
      <c r="A37" s="17" t="s">
        <v>17</v>
      </c>
      <c r="B37" s="62"/>
      <c r="C37" s="81"/>
      <c r="D37" s="17" t="s">
        <v>82</v>
      </c>
      <c r="E37" s="38">
        <v>6.5</v>
      </c>
      <c r="F37" s="17" t="s">
        <v>31</v>
      </c>
      <c r="G37" s="63">
        <f t="shared" si="0"/>
        <v>0</v>
      </c>
      <c r="H37" s="17" t="s">
        <v>23</v>
      </c>
    </row>
    <row r="38" spans="1:8" s="34" customFormat="1">
      <c r="A38" s="17" t="s">
        <v>18</v>
      </c>
      <c r="B38" s="62"/>
      <c r="C38" s="81"/>
      <c r="D38" s="17" t="s">
        <v>24</v>
      </c>
      <c r="E38" s="38">
        <v>9.5</v>
      </c>
      <c r="F38" s="17" t="s">
        <v>30</v>
      </c>
      <c r="G38" s="63">
        <f t="shared" si="0"/>
        <v>0</v>
      </c>
      <c r="H38" s="17" t="s">
        <v>23</v>
      </c>
    </row>
    <row r="39" spans="1:8" s="34" customFormat="1">
      <c r="A39" s="17" t="s">
        <v>19</v>
      </c>
      <c r="B39" s="62"/>
      <c r="C39" s="81"/>
      <c r="D39" s="17" t="s">
        <v>25</v>
      </c>
      <c r="E39" s="38">
        <v>1</v>
      </c>
      <c r="F39" s="17" t="s">
        <v>29</v>
      </c>
      <c r="G39" s="63">
        <f t="shared" si="0"/>
        <v>0</v>
      </c>
      <c r="H39" s="17" t="s">
        <v>23</v>
      </c>
    </row>
    <row r="40" spans="1:8" s="34" customFormat="1">
      <c r="A40" s="17" t="s">
        <v>20</v>
      </c>
      <c r="B40" s="62"/>
      <c r="C40" s="81"/>
      <c r="D40" s="17" t="s">
        <v>25</v>
      </c>
      <c r="E40" s="38">
        <v>1</v>
      </c>
      <c r="F40" s="17" t="s">
        <v>29</v>
      </c>
      <c r="G40" s="63">
        <f t="shared" si="0"/>
        <v>0</v>
      </c>
      <c r="H40" s="17" t="s">
        <v>23</v>
      </c>
    </row>
    <row r="41" spans="1:8" s="34" customFormat="1">
      <c r="A41" s="35" t="s">
        <v>21</v>
      </c>
      <c r="B41" s="62"/>
      <c r="C41" s="81"/>
      <c r="D41" s="35" t="s">
        <v>28</v>
      </c>
      <c r="E41" s="40">
        <v>0</v>
      </c>
      <c r="F41" s="35" t="s">
        <v>28</v>
      </c>
      <c r="G41" s="63">
        <f t="shared" si="0"/>
        <v>0</v>
      </c>
      <c r="H41" s="17" t="s">
        <v>23</v>
      </c>
    </row>
    <row r="42" spans="1:8" s="34" customFormat="1">
      <c r="A42" s="35" t="s">
        <v>21</v>
      </c>
      <c r="B42" s="62"/>
      <c r="C42" s="81"/>
      <c r="D42" s="35" t="s">
        <v>28</v>
      </c>
      <c r="E42" s="40">
        <v>0</v>
      </c>
      <c r="F42" s="35" t="s">
        <v>28</v>
      </c>
      <c r="G42" s="63">
        <f t="shared" si="0"/>
        <v>0</v>
      </c>
      <c r="H42" s="17" t="s">
        <v>23</v>
      </c>
    </row>
    <row r="43" spans="1:8" s="34" customFormat="1">
      <c r="A43" s="35" t="s">
        <v>21</v>
      </c>
      <c r="B43" s="62"/>
      <c r="C43" s="81"/>
      <c r="D43" s="35" t="s">
        <v>28</v>
      </c>
      <c r="E43" s="40">
        <v>0</v>
      </c>
      <c r="F43" s="35" t="s">
        <v>28</v>
      </c>
      <c r="G43" s="63">
        <f t="shared" si="0"/>
        <v>0</v>
      </c>
      <c r="H43" s="17" t="s">
        <v>23</v>
      </c>
    </row>
    <row r="44" spans="1:8" s="34" customFormat="1">
      <c r="A44" s="35" t="s">
        <v>21</v>
      </c>
      <c r="B44" s="62"/>
      <c r="C44" s="81"/>
      <c r="D44" s="35" t="s">
        <v>28</v>
      </c>
      <c r="E44" s="40">
        <v>0</v>
      </c>
      <c r="F44" s="35" t="s">
        <v>28</v>
      </c>
      <c r="G44" s="63">
        <f t="shared" si="0"/>
        <v>0</v>
      </c>
      <c r="H44" s="17" t="s">
        <v>23</v>
      </c>
    </row>
    <row r="45" spans="1:8" s="34" customFormat="1">
      <c r="A45" s="35" t="s">
        <v>21</v>
      </c>
      <c r="B45" s="62"/>
      <c r="C45" s="81"/>
      <c r="D45" s="35" t="s">
        <v>28</v>
      </c>
      <c r="E45" s="40">
        <v>0</v>
      </c>
      <c r="F45" s="35" t="s">
        <v>28</v>
      </c>
      <c r="G45" s="63">
        <f t="shared" si="0"/>
        <v>0</v>
      </c>
      <c r="H45" s="17" t="s">
        <v>23</v>
      </c>
    </row>
    <row r="46" spans="1:8" s="34" customFormat="1">
      <c r="A46" s="35" t="s">
        <v>21</v>
      </c>
      <c r="B46" s="62"/>
      <c r="C46" s="81"/>
      <c r="D46" s="35" t="s">
        <v>28</v>
      </c>
      <c r="E46" s="40">
        <v>0</v>
      </c>
      <c r="F46" s="35" t="s">
        <v>28</v>
      </c>
      <c r="G46" s="63">
        <f t="shared" si="0"/>
        <v>0</v>
      </c>
      <c r="H46" s="17" t="s">
        <v>23</v>
      </c>
    </row>
    <row r="47" spans="1:8" s="34" customFormat="1">
      <c r="A47" s="35" t="s">
        <v>21</v>
      </c>
      <c r="B47" s="62"/>
      <c r="C47" s="81"/>
      <c r="D47" s="35" t="s">
        <v>28</v>
      </c>
      <c r="E47" s="40">
        <v>0</v>
      </c>
      <c r="F47" s="35" t="s">
        <v>28</v>
      </c>
      <c r="G47" s="63">
        <f t="shared" si="0"/>
        <v>0</v>
      </c>
      <c r="H47" s="17" t="s">
        <v>23</v>
      </c>
    </row>
    <row r="48" spans="1:8" s="34" customFormat="1">
      <c r="A48" s="35" t="s">
        <v>21</v>
      </c>
      <c r="B48" s="62"/>
      <c r="C48" s="81"/>
      <c r="D48" s="35" t="s">
        <v>28</v>
      </c>
      <c r="E48" s="40">
        <v>0</v>
      </c>
      <c r="F48" s="35" t="s">
        <v>28</v>
      </c>
      <c r="G48" s="63">
        <f t="shared" si="0"/>
        <v>0</v>
      </c>
      <c r="H48" s="17" t="s">
        <v>23</v>
      </c>
    </row>
    <row r="49" spans="1:8" s="34" customFormat="1">
      <c r="A49" s="16" t="s">
        <v>189</v>
      </c>
      <c r="B49" s="16"/>
      <c r="C49" s="80"/>
      <c r="D49" s="16"/>
      <c r="E49" s="16"/>
      <c r="F49" s="16"/>
      <c r="G49" s="16"/>
      <c r="H49" s="78"/>
    </row>
    <row r="50" spans="1:8" s="34" customFormat="1">
      <c r="A50" s="35" t="s">
        <v>21</v>
      </c>
      <c r="B50" s="62"/>
      <c r="C50" s="81"/>
      <c r="D50" s="35" t="s">
        <v>28</v>
      </c>
      <c r="E50" s="40">
        <v>0</v>
      </c>
      <c r="F50" s="35" t="s">
        <v>28</v>
      </c>
      <c r="G50" s="63">
        <f t="shared" ref="G50:G53" si="1">(B50*E50*0.001)</f>
        <v>0</v>
      </c>
      <c r="H50" s="17" t="s">
        <v>23</v>
      </c>
    </row>
    <row r="51" spans="1:8" s="34" customFormat="1">
      <c r="A51" s="35" t="s">
        <v>21</v>
      </c>
      <c r="B51" s="62"/>
      <c r="C51" s="81"/>
      <c r="D51" s="35" t="s">
        <v>28</v>
      </c>
      <c r="E51" s="40">
        <v>0</v>
      </c>
      <c r="F51" s="35" t="s">
        <v>28</v>
      </c>
      <c r="G51" s="63">
        <f t="shared" ref="G51" si="2">(B51*E51*0.001)</f>
        <v>0</v>
      </c>
      <c r="H51" s="17" t="s">
        <v>23</v>
      </c>
    </row>
    <row r="52" spans="1:8" s="34" customFormat="1">
      <c r="A52" s="35" t="s">
        <v>21</v>
      </c>
      <c r="B52" s="62"/>
      <c r="C52" s="81"/>
      <c r="D52" s="35" t="s">
        <v>28</v>
      </c>
      <c r="E52" s="40">
        <v>0</v>
      </c>
      <c r="F52" s="35" t="s">
        <v>28</v>
      </c>
      <c r="G52" s="63">
        <f t="shared" si="1"/>
        <v>0</v>
      </c>
      <c r="H52" s="17" t="s">
        <v>23</v>
      </c>
    </row>
    <row r="53" spans="1:8" s="34" customFormat="1">
      <c r="A53" s="35" t="s">
        <v>21</v>
      </c>
      <c r="B53" s="62"/>
      <c r="C53" s="81"/>
      <c r="D53" s="35" t="s">
        <v>28</v>
      </c>
      <c r="E53" s="40">
        <v>0</v>
      </c>
      <c r="F53" s="35" t="s">
        <v>28</v>
      </c>
      <c r="G53" s="63">
        <f t="shared" si="1"/>
        <v>0</v>
      </c>
      <c r="H53" s="17" t="s">
        <v>23</v>
      </c>
    </row>
    <row r="54" spans="1:8" s="6" customFormat="1">
      <c r="A54" s="20"/>
      <c r="B54" s="30"/>
      <c r="C54" s="30"/>
      <c r="D54" s="30"/>
      <c r="E54" s="41"/>
      <c r="F54" s="7" t="s">
        <v>115</v>
      </c>
      <c r="G54" s="63">
        <f>SUM(G27:G53)</f>
        <v>0</v>
      </c>
      <c r="H54" s="42" t="s">
        <v>23</v>
      </c>
    </row>
    <row r="55" spans="1:8" s="6" customFormat="1" ht="15" customHeight="1">
      <c r="A55" s="107" t="s">
        <v>192</v>
      </c>
      <c r="B55" s="108"/>
      <c r="C55" s="108"/>
      <c r="D55" s="108"/>
      <c r="E55" s="108"/>
      <c r="F55" s="108"/>
      <c r="G55" s="108"/>
      <c r="H55" s="109"/>
    </row>
    <row r="56" spans="1:8" s="6" customFormat="1">
      <c r="A56"/>
      <c r="B56"/>
      <c r="C56"/>
      <c r="D56"/>
      <c r="E56"/>
      <c r="F56"/>
      <c r="G56"/>
      <c r="H56"/>
    </row>
    <row r="57" spans="1:8" s="6" customFormat="1">
      <c r="A57" s="1" t="s">
        <v>85</v>
      </c>
      <c r="B57" s="1"/>
      <c r="C57" s="1"/>
      <c r="D57" s="1"/>
      <c r="E57" s="1"/>
      <c r="F57" s="1"/>
      <c r="G57" s="1"/>
      <c r="H57" s="1"/>
    </row>
    <row r="58" spans="1:8" s="86" customFormat="1" ht="18">
      <c r="A58" s="16" t="s">
        <v>215</v>
      </c>
      <c r="B58" s="16" t="s">
        <v>116</v>
      </c>
      <c r="C58" s="85" t="s">
        <v>117</v>
      </c>
      <c r="D58" s="16" t="s">
        <v>39</v>
      </c>
      <c r="E58" s="16" t="s">
        <v>22</v>
      </c>
      <c r="F58" s="1"/>
      <c r="G58" s="1"/>
      <c r="H58" s="1"/>
    </row>
    <row r="59" spans="1:8" s="37" customFormat="1" ht="15" customHeight="1">
      <c r="A59" s="26" t="str">
        <f>IF(Référence!A106&lt;&gt;"",Référence!A106,"-")</f>
        <v>-</v>
      </c>
      <c r="B59" s="65"/>
      <c r="C59" s="65"/>
      <c r="D59" s="63">
        <f t="shared" ref="D59:D64" si="3">IF(B59&gt;0,B59/C59,0)</f>
        <v>0</v>
      </c>
      <c r="E59" s="26" t="str">
        <f>IF(Référence!E106&lt;&gt;"",Référence!E106,"")</f>
        <v/>
      </c>
      <c r="F59" s="118" t="s">
        <v>180</v>
      </c>
      <c r="G59" s="119"/>
      <c r="H59" s="120"/>
    </row>
    <row r="60" spans="1:8" s="37" customFormat="1">
      <c r="A60" s="26" t="str">
        <f>IF(Référence!A107&lt;&gt;"",Référence!A107,"-")</f>
        <v>-</v>
      </c>
      <c r="B60" s="65"/>
      <c r="C60" s="65"/>
      <c r="D60" s="63">
        <f t="shared" si="3"/>
        <v>0</v>
      </c>
      <c r="E60" s="26" t="str">
        <f>IF(Référence!E107&lt;&gt;"",Référence!E107,"")</f>
        <v/>
      </c>
      <c r="F60" s="121"/>
      <c r="G60" s="122"/>
      <c r="H60" s="123"/>
    </row>
    <row r="61" spans="1:8" s="37" customFormat="1">
      <c r="A61" s="26" t="str">
        <f>IF(Référence!A108&lt;&gt;"",Référence!A108,"-")</f>
        <v>-</v>
      </c>
      <c r="B61" s="65"/>
      <c r="C61" s="65"/>
      <c r="D61" s="63">
        <f t="shared" si="3"/>
        <v>0</v>
      </c>
      <c r="E61" s="26" t="str">
        <f>IF(Référence!E108&lt;&gt;"",Référence!E108,"")</f>
        <v/>
      </c>
      <c r="F61" s="121"/>
      <c r="G61" s="122"/>
      <c r="H61" s="123"/>
    </row>
    <row r="62" spans="1:8" s="37" customFormat="1">
      <c r="A62" s="26" t="str">
        <f>IF(Référence!A109&lt;&gt;"",Référence!A109,"-")</f>
        <v>-</v>
      </c>
      <c r="B62" s="65"/>
      <c r="C62" s="65"/>
      <c r="D62" s="63">
        <f t="shared" si="3"/>
        <v>0</v>
      </c>
      <c r="E62" s="26" t="str">
        <f>IF(Référence!E109&lt;&gt;"",Référence!E109,"")</f>
        <v/>
      </c>
      <c r="F62" s="124"/>
      <c r="G62" s="125"/>
      <c r="H62" s="126"/>
    </row>
    <row r="63" spans="1:8" s="37" customFormat="1">
      <c r="A63" s="26" t="str">
        <f>IF(Référence!A110&lt;&gt;"",Référence!A110,"-")</f>
        <v>-</v>
      </c>
      <c r="B63" s="65"/>
      <c r="C63" s="65"/>
      <c r="D63" s="63">
        <f t="shared" si="3"/>
        <v>0</v>
      </c>
      <c r="E63" s="26" t="str">
        <f>IF(Référence!E110&lt;&gt;"",Référence!E110,"")</f>
        <v/>
      </c>
    </row>
    <row r="64" spans="1:8" s="37" customFormat="1">
      <c r="A64" s="26" t="str">
        <f>IF(Référence!A111&lt;&gt;"",Référence!A111,"-")</f>
        <v>-</v>
      </c>
      <c r="B64" s="65"/>
      <c r="C64" s="65"/>
      <c r="D64" s="63">
        <f t="shared" si="3"/>
        <v>0</v>
      </c>
      <c r="E64" s="26" t="str">
        <f>IF(Référence!E111&lt;&gt;"",Référence!E111,"")</f>
        <v/>
      </c>
    </row>
    <row r="65" spans="1:9">
      <c r="A65" s="87" t="s">
        <v>233</v>
      </c>
      <c r="B65" s="63">
        <f>SUM(B60:B64)</f>
        <v>0</v>
      </c>
      <c r="C65" s="17"/>
      <c r="D65" s="17"/>
      <c r="E65" s="42" t="s">
        <v>23</v>
      </c>
      <c r="F65" s="6"/>
      <c r="G65" s="6"/>
      <c r="H65" s="6"/>
    </row>
    <row r="66" spans="1:9" s="1" customFormat="1" ht="18">
      <c r="A66" s="16" t="s">
        <v>216</v>
      </c>
      <c r="B66" s="43"/>
      <c r="C66" s="63">
        <f>(SUMPRODUCT(C59:C64,Référence!$G$116:$G$121))</f>
        <v>0</v>
      </c>
      <c r="D66" s="17"/>
      <c r="E66" s="17" t="s">
        <v>23</v>
      </c>
      <c r="F66" s="6"/>
      <c r="G66" s="6"/>
      <c r="H66" s="6"/>
    </row>
    <row r="67" spans="1:9">
      <c r="A67" s="31" t="s">
        <v>159</v>
      </c>
      <c r="B67" s="32"/>
      <c r="C67" s="32"/>
      <c r="D67" s="32"/>
      <c r="E67" s="32"/>
      <c r="F67" s="32"/>
      <c r="G67" s="32"/>
      <c r="H67" s="33"/>
      <c r="I67" s="9"/>
    </row>
    <row r="70" spans="1:9" s="1" customFormat="1">
      <c r="A70" s="1" t="s">
        <v>118</v>
      </c>
    </row>
    <row r="71" spans="1:9" s="34" customFormat="1">
      <c r="A71" s="17"/>
      <c r="B71" s="17" t="s">
        <v>36</v>
      </c>
      <c r="C71" s="29"/>
      <c r="F71" s="29"/>
      <c r="G71" s="29"/>
      <c r="H71" s="29"/>
    </row>
    <row r="72" spans="1:9" s="34" customFormat="1">
      <c r="A72" s="17" t="s">
        <v>143</v>
      </c>
      <c r="B72" s="36">
        <f>IF(C66&gt;0,G54/C66,0)</f>
        <v>0</v>
      </c>
      <c r="F72" s="29"/>
      <c r="G72" s="29"/>
      <c r="H72" s="29"/>
    </row>
    <row r="73" spans="1:9">
      <c r="A73" s="31" t="s">
        <v>155</v>
      </c>
      <c r="B73" s="32"/>
      <c r="C73" s="32"/>
      <c r="D73" s="32"/>
      <c r="E73" s="32"/>
      <c r="F73" s="32"/>
      <c r="G73" s="32"/>
      <c r="H73" s="33"/>
    </row>
    <row r="74" spans="1:9">
      <c r="A74" s="28"/>
      <c r="B74" s="28"/>
      <c r="C74" s="28"/>
      <c r="D74" s="28"/>
      <c r="E74" s="28"/>
      <c r="F74" s="28"/>
      <c r="G74" s="28"/>
      <c r="H74" s="28"/>
    </row>
    <row r="75" spans="1:9">
      <c r="A75" s="1" t="s">
        <v>166</v>
      </c>
      <c r="B75" s="1"/>
      <c r="C75" s="1"/>
      <c r="D75" s="1"/>
      <c r="E75" s="1"/>
      <c r="F75" s="1"/>
      <c r="G75" s="1"/>
      <c r="H75" s="1"/>
    </row>
    <row r="76" spans="1:9">
      <c r="A76" s="44"/>
      <c r="B76" s="45"/>
      <c r="C76" s="45"/>
      <c r="D76" s="45"/>
      <c r="E76" s="45"/>
      <c r="F76" s="45"/>
      <c r="G76" s="45"/>
      <c r="H76" s="46"/>
    </row>
    <row r="77" spans="1:9">
      <c r="A77" s="47"/>
      <c r="B77" s="48"/>
      <c r="C77" s="48"/>
      <c r="D77" s="48"/>
      <c r="E77" s="48"/>
      <c r="F77" s="48"/>
      <c r="G77" s="48"/>
      <c r="H77" s="49"/>
    </row>
    <row r="78" spans="1:9">
      <c r="A78" s="47"/>
      <c r="B78" s="48"/>
      <c r="C78" s="48"/>
      <c r="D78" s="48"/>
      <c r="E78" s="48"/>
      <c r="F78" s="48"/>
      <c r="G78" s="48"/>
      <c r="H78" s="49"/>
    </row>
    <row r="79" spans="1:9">
      <c r="A79" s="47"/>
      <c r="B79" s="48"/>
      <c r="C79" s="48"/>
      <c r="D79" s="48"/>
      <c r="E79" s="48"/>
      <c r="F79" s="48"/>
      <c r="G79" s="48"/>
      <c r="H79" s="49"/>
    </row>
    <row r="80" spans="1:9">
      <c r="A80" s="47"/>
      <c r="B80" s="48"/>
      <c r="C80" s="48"/>
      <c r="D80" s="48"/>
      <c r="E80" s="48"/>
      <c r="F80" s="48"/>
      <c r="G80" s="48"/>
      <c r="H80" s="49"/>
    </row>
    <row r="81" spans="1:8">
      <c r="A81" s="47"/>
      <c r="B81" s="48"/>
      <c r="C81" s="48"/>
      <c r="D81" s="48"/>
      <c r="E81" s="48"/>
      <c r="F81" s="48"/>
      <c r="G81" s="48"/>
      <c r="H81" s="49"/>
    </row>
    <row r="82" spans="1:8">
      <c r="A82" s="47"/>
      <c r="B82" s="48"/>
      <c r="C82" s="48"/>
      <c r="D82" s="48"/>
      <c r="E82" s="48"/>
      <c r="F82" s="48"/>
      <c r="G82" s="48"/>
      <c r="H82" s="49"/>
    </row>
    <row r="83" spans="1:8">
      <c r="A83" s="47"/>
      <c r="B83" s="48"/>
      <c r="C83" s="48"/>
      <c r="D83" s="48"/>
      <c r="E83" s="48"/>
      <c r="F83" s="48"/>
      <c r="G83" s="48"/>
      <c r="H83" s="49"/>
    </row>
    <row r="84" spans="1:8">
      <c r="A84" s="47"/>
      <c r="B84" s="48"/>
      <c r="C84" s="48"/>
      <c r="D84" s="48"/>
      <c r="E84" s="48"/>
      <c r="F84" s="48"/>
      <c r="G84" s="48"/>
      <c r="H84" s="49"/>
    </row>
    <row r="85" spans="1:8">
      <c r="A85" s="47"/>
      <c r="B85" s="48"/>
      <c r="C85" s="48"/>
      <c r="D85" s="48"/>
      <c r="E85" s="48"/>
      <c r="F85" s="48"/>
      <c r="G85" s="48"/>
      <c r="H85" s="49"/>
    </row>
    <row r="86" spans="1:8">
      <c r="A86" s="47"/>
      <c r="B86" s="48"/>
      <c r="C86" s="48"/>
      <c r="D86" s="48"/>
      <c r="E86" s="48"/>
      <c r="F86" s="48"/>
      <c r="G86" s="48"/>
      <c r="H86" s="49"/>
    </row>
    <row r="87" spans="1:8">
      <c r="A87" s="47"/>
      <c r="B87" s="48"/>
      <c r="C87" s="48"/>
      <c r="D87" s="48"/>
      <c r="E87" s="48"/>
      <c r="F87" s="48"/>
      <c r="G87" s="48"/>
      <c r="H87" s="49"/>
    </row>
    <row r="88" spans="1:8">
      <c r="A88" s="47"/>
      <c r="B88" s="48"/>
      <c r="C88" s="48"/>
      <c r="D88" s="48"/>
      <c r="E88" s="48"/>
      <c r="F88" s="48"/>
      <c r="G88" s="48"/>
      <c r="H88" s="49"/>
    </row>
    <row r="89" spans="1:8">
      <c r="A89" s="47"/>
      <c r="B89" s="48"/>
      <c r="C89" s="48"/>
      <c r="D89" s="48"/>
      <c r="E89" s="48"/>
      <c r="F89" s="48"/>
      <c r="G89" s="48"/>
      <c r="H89" s="49"/>
    </row>
    <row r="90" spans="1:8">
      <c r="A90" s="47"/>
      <c r="B90" s="48"/>
      <c r="C90" s="48"/>
      <c r="D90" s="48"/>
      <c r="E90" s="48"/>
      <c r="F90" s="48"/>
      <c r="G90" s="48"/>
      <c r="H90" s="49"/>
    </row>
    <row r="91" spans="1:8">
      <c r="A91" s="47"/>
      <c r="B91" s="48"/>
      <c r="C91" s="48"/>
      <c r="D91" s="48"/>
      <c r="E91" s="48"/>
      <c r="F91" s="48"/>
      <c r="G91" s="48"/>
      <c r="H91" s="49"/>
    </row>
    <row r="92" spans="1:8">
      <c r="A92" s="47"/>
      <c r="B92" s="48"/>
      <c r="C92" s="48"/>
      <c r="D92" s="48"/>
      <c r="E92" s="48"/>
      <c r="F92" s="48"/>
      <c r="G92" s="48"/>
      <c r="H92" s="49"/>
    </row>
    <row r="93" spans="1:8">
      <c r="A93" s="47"/>
      <c r="B93" s="48"/>
      <c r="C93" s="48"/>
      <c r="D93" s="48"/>
      <c r="E93" s="48"/>
      <c r="F93" s="48"/>
      <c r="G93" s="48"/>
      <c r="H93" s="49"/>
    </row>
    <row r="94" spans="1:8">
      <c r="A94" s="47"/>
      <c r="B94" s="48"/>
      <c r="C94" s="48"/>
      <c r="D94" s="48"/>
      <c r="E94" s="48"/>
      <c r="F94" s="48"/>
      <c r="G94" s="48"/>
      <c r="H94" s="49"/>
    </row>
    <row r="95" spans="1:8">
      <c r="A95" s="50"/>
      <c r="B95" s="51"/>
      <c r="C95" s="51"/>
      <c r="D95" s="51"/>
      <c r="E95" s="51"/>
      <c r="F95" s="51"/>
      <c r="G95" s="51"/>
      <c r="H95" s="52"/>
    </row>
    <row r="97" spans="1:8">
      <c r="A97" s="1" t="s">
        <v>196</v>
      </c>
      <c r="B97" s="1"/>
      <c r="C97" s="1"/>
      <c r="D97" s="1"/>
      <c r="E97" s="1"/>
      <c r="F97" s="1"/>
      <c r="G97" s="1"/>
      <c r="H97" s="1"/>
    </row>
    <row r="98" spans="1:8" s="1" customFormat="1" ht="30">
      <c r="A98" s="127" t="s">
        <v>37</v>
      </c>
      <c r="B98" s="128"/>
      <c r="C98" s="15" t="s">
        <v>198</v>
      </c>
      <c r="D98" s="83" t="s">
        <v>181</v>
      </c>
      <c r="E98" s="84" t="s">
        <v>62</v>
      </c>
      <c r="F98" s="84" t="s">
        <v>183</v>
      </c>
      <c r="G98" s="84" t="s">
        <v>184</v>
      </c>
      <c r="H98" s="84" t="s">
        <v>227</v>
      </c>
    </row>
    <row r="99" spans="1:8">
      <c r="A99" s="113"/>
      <c r="B99" s="114"/>
      <c r="C99" s="82"/>
      <c r="D99" s="67"/>
      <c r="E99" s="67"/>
      <c r="F99" s="68"/>
      <c r="G99" s="68">
        <f t="shared" ref="G99:G138" si="4">IF(($D99+$E99)&gt;2020,F99,F99*E99/(2021-D99))</f>
        <v>0</v>
      </c>
      <c r="H99" s="68"/>
    </row>
    <row r="100" spans="1:8">
      <c r="A100" s="113"/>
      <c r="B100" s="114"/>
      <c r="C100" s="82"/>
      <c r="D100" s="67"/>
      <c r="E100" s="67"/>
      <c r="F100" s="68"/>
      <c r="G100" s="68">
        <f t="shared" si="4"/>
        <v>0</v>
      </c>
      <c r="H100" s="68"/>
    </row>
    <row r="101" spans="1:8">
      <c r="A101" s="113"/>
      <c r="B101" s="114"/>
      <c r="C101" s="82"/>
      <c r="D101" s="67"/>
      <c r="E101" s="67"/>
      <c r="F101" s="68"/>
      <c r="G101" s="68">
        <f t="shared" si="4"/>
        <v>0</v>
      </c>
      <c r="H101" s="68"/>
    </row>
    <row r="102" spans="1:8">
      <c r="A102" s="113"/>
      <c r="B102" s="114"/>
      <c r="C102" s="82"/>
      <c r="D102" s="67"/>
      <c r="E102" s="67"/>
      <c r="F102" s="68"/>
      <c r="G102" s="68">
        <f t="shared" si="4"/>
        <v>0</v>
      </c>
      <c r="H102" s="68"/>
    </row>
    <row r="103" spans="1:8">
      <c r="A103" s="113"/>
      <c r="B103" s="114"/>
      <c r="C103" s="82"/>
      <c r="D103" s="67"/>
      <c r="E103" s="67"/>
      <c r="F103" s="68"/>
      <c r="G103" s="68">
        <f t="shared" si="4"/>
        <v>0</v>
      </c>
      <c r="H103" s="68"/>
    </row>
    <row r="104" spans="1:8">
      <c r="A104" s="113"/>
      <c r="B104" s="114"/>
      <c r="C104" s="82"/>
      <c r="D104" s="67"/>
      <c r="E104" s="67"/>
      <c r="F104" s="68"/>
      <c r="G104" s="68">
        <f t="shared" si="4"/>
        <v>0</v>
      </c>
      <c r="H104" s="68"/>
    </row>
    <row r="105" spans="1:8">
      <c r="A105" s="113"/>
      <c r="B105" s="114"/>
      <c r="C105" s="82"/>
      <c r="D105" s="67"/>
      <c r="E105" s="67"/>
      <c r="F105" s="68"/>
      <c r="G105" s="68">
        <f t="shared" si="4"/>
        <v>0</v>
      </c>
      <c r="H105" s="68"/>
    </row>
    <row r="106" spans="1:8">
      <c r="A106" s="113"/>
      <c r="B106" s="114"/>
      <c r="C106" s="82"/>
      <c r="D106" s="67"/>
      <c r="E106" s="67"/>
      <c r="F106" s="68"/>
      <c r="G106" s="68">
        <f t="shared" si="4"/>
        <v>0</v>
      </c>
      <c r="H106" s="68"/>
    </row>
    <row r="107" spans="1:8">
      <c r="A107" s="113"/>
      <c r="B107" s="114"/>
      <c r="C107" s="82"/>
      <c r="D107" s="67"/>
      <c r="E107" s="67"/>
      <c r="F107" s="68"/>
      <c r="G107" s="68">
        <f t="shared" si="4"/>
        <v>0</v>
      </c>
      <c r="H107" s="68"/>
    </row>
    <row r="108" spans="1:8">
      <c r="A108" s="113"/>
      <c r="B108" s="114"/>
      <c r="C108" s="82"/>
      <c r="D108" s="67"/>
      <c r="E108" s="67"/>
      <c r="F108" s="68"/>
      <c r="G108" s="68">
        <f t="shared" si="4"/>
        <v>0</v>
      </c>
      <c r="H108" s="68"/>
    </row>
    <row r="109" spans="1:8">
      <c r="A109" s="113"/>
      <c r="B109" s="114"/>
      <c r="C109" s="82"/>
      <c r="D109" s="67"/>
      <c r="E109" s="67"/>
      <c r="F109" s="68"/>
      <c r="G109" s="68">
        <f t="shared" si="4"/>
        <v>0</v>
      </c>
      <c r="H109" s="68"/>
    </row>
    <row r="110" spans="1:8">
      <c r="A110" s="113"/>
      <c r="B110" s="114"/>
      <c r="C110" s="82"/>
      <c r="D110" s="67"/>
      <c r="E110" s="67"/>
      <c r="F110" s="68"/>
      <c r="G110" s="68">
        <f t="shared" si="4"/>
        <v>0</v>
      </c>
      <c r="H110" s="68"/>
    </row>
    <row r="111" spans="1:8">
      <c r="A111" s="113"/>
      <c r="B111" s="114"/>
      <c r="C111" s="82"/>
      <c r="D111" s="67"/>
      <c r="E111" s="67"/>
      <c r="F111" s="68"/>
      <c r="G111" s="68">
        <f t="shared" si="4"/>
        <v>0</v>
      </c>
      <c r="H111" s="68"/>
    </row>
    <row r="112" spans="1:8">
      <c r="A112" s="113"/>
      <c r="B112" s="114"/>
      <c r="C112" s="82"/>
      <c r="D112" s="67"/>
      <c r="E112" s="67"/>
      <c r="F112" s="68"/>
      <c r="G112" s="68">
        <f t="shared" si="4"/>
        <v>0</v>
      </c>
      <c r="H112" s="68"/>
    </row>
    <row r="113" spans="1:8">
      <c r="A113" s="113"/>
      <c r="B113" s="114"/>
      <c r="C113" s="82"/>
      <c r="D113" s="67"/>
      <c r="E113" s="67"/>
      <c r="F113" s="68"/>
      <c r="G113" s="68">
        <f t="shared" si="4"/>
        <v>0</v>
      </c>
      <c r="H113" s="68"/>
    </row>
    <row r="114" spans="1:8">
      <c r="A114" s="113"/>
      <c r="B114" s="114"/>
      <c r="C114" s="82"/>
      <c r="D114" s="67"/>
      <c r="E114" s="67"/>
      <c r="F114" s="68"/>
      <c r="G114" s="68">
        <f t="shared" si="4"/>
        <v>0</v>
      </c>
      <c r="H114" s="68"/>
    </row>
    <row r="115" spans="1:8">
      <c r="A115" s="113"/>
      <c r="B115" s="114"/>
      <c r="C115" s="82"/>
      <c r="D115" s="67"/>
      <c r="E115" s="67"/>
      <c r="F115" s="68"/>
      <c r="G115" s="68">
        <f t="shared" si="4"/>
        <v>0</v>
      </c>
      <c r="H115" s="68"/>
    </row>
    <row r="116" spans="1:8">
      <c r="A116" s="113"/>
      <c r="B116" s="114"/>
      <c r="C116" s="82"/>
      <c r="D116" s="67"/>
      <c r="E116" s="67"/>
      <c r="F116" s="68"/>
      <c r="G116" s="68">
        <f t="shared" si="4"/>
        <v>0</v>
      </c>
      <c r="H116" s="68"/>
    </row>
    <row r="117" spans="1:8">
      <c r="A117" s="113"/>
      <c r="B117" s="114"/>
      <c r="C117" s="82"/>
      <c r="D117" s="67"/>
      <c r="E117" s="67"/>
      <c r="F117" s="68"/>
      <c r="G117" s="68">
        <f t="shared" si="4"/>
        <v>0</v>
      </c>
      <c r="H117" s="68"/>
    </row>
    <row r="118" spans="1:8">
      <c r="A118" s="113"/>
      <c r="B118" s="114"/>
      <c r="C118" s="82"/>
      <c r="D118" s="67"/>
      <c r="E118" s="67"/>
      <c r="F118" s="68"/>
      <c r="G118" s="68">
        <f t="shared" si="4"/>
        <v>0</v>
      </c>
      <c r="H118" s="68"/>
    </row>
    <row r="119" spans="1:8">
      <c r="A119" s="113"/>
      <c r="B119" s="114"/>
      <c r="C119" s="82"/>
      <c r="D119" s="67"/>
      <c r="E119" s="67"/>
      <c r="F119" s="68"/>
      <c r="G119" s="68">
        <f t="shared" si="4"/>
        <v>0</v>
      </c>
      <c r="H119" s="68"/>
    </row>
    <row r="120" spans="1:8">
      <c r="A120" s="113"/>
      <c r="B120" s="114"/>
      <c r="C120" s="82"/>
      <c r="D120" s="67"/>
      <c r="E120" s="67"/>
      <c r="F120" s="68"/>
      <c r="G120" s="68">
        <f t="shared" si="4"/>
        <v>0</v>
      </c>
      <c r="H120" s="68"/>
    </row>
    <row r="121" spans="1:8">
      <c r="A121" s="113"/>
      <c r="B121" s="114"/>
      <c r="C121" s="82"/>
      <c r="D121" s="67"/>
      <c r="E121" s="67"/>
      <c r="F121" s="68"/>
      <c r="G121" s="68">
        <f t="shared" si="4"/>
        <v>0</v>
      </c>
      <c r="H121" s="68"/>
    </row>
    <row r="122" spans="1:8">
      <c r="A122" s="113"/>
      <c r="B122" s="114"/>
      <c r="C122" s="82"/>
      <c r="D122" s="67"/>
      <c r="E122" s="67"/>
      <c r="F122" s="68"/>
      <c r="G122" s="68">
        <f t="shared" si="4"/>
        <v>0</v>
      </c>
      <c r="H122" s="68"/>
    </row>
    <row r="123" spans="1:8">
      <c r="A123" s="113"/>
      <c r="B123" s="114"/>
      <c r="C123" s="82"/>
      <c r="D123" s="67"/>
      <c r="E123" s="67"/>
      <c r="F123" s="68"/>
      <c r="G123" s="68">
        <f t="shared" si="4"/>
        <v>0</v>
      </c>
      <c r="H123" s="68"/>
    </row>
    <row r="124" spans="1:8">
      <c r="A124" s="113"/>
      <c r="B124" s="114"/>
      <c r="C124" s="82"/>
      <c r="D124" s="67"/>
      <c r="E124" s="67"/>
      <c r="F124" s="68"/>
      <c r="G124" s="68">
        <f t="shared" si="4"/>
        <v>0</v>
      </c>
      <c r="H124" s="68"/>
    </row>
    <row r="125" spans="1:8">
      <c r="A125" s="113"/>
      <c r="B125" s="114"/>
      <c r="C125" s="82"/>
      <c r="D125" s="67"/>
      <c r="E125" s="67"/>
      <c r="F125" s="68"/>
      <c r="G125" s="68">
        <f t="shared" si="4"/>
        <v>0</v>
      </c>
      <c r="H125" s="68"/>
    </row>
    <row r="126" spans="1:8">
      <c r="A126" s="113"/>
      <c r="B126" s="114"/>
      <c r="C126" s="82"/>
      <c r="D126" s="67"/>
      <c r="E126" s="67"/>
      <c r="F126" s="68"/>
      <c r="G126" s="68">
        <f t="shared" si="4"/>
        <v>0</v>
      </c>
      <c r="H126" s="68"/>
    </row>
    <row r="127" spans="1:8">
      <c r="A127" s="113"/>
      <c r="B127" s="114"/>
      <c r="C127" s="82"/>
      <c r="D127" s="67"/>
      <c r="E127" s="67"/>
      <c r="F127" s="68"/>
      <c r="G127" s="68">
        <f t="shared" si="4"/>
        <v>0</v>
      </c>
      <c r="H127" s="68"/>
    </row>
    <row r="128" spans="1:8">
      <c r="A128" s="113"/>
      <c r="B128" s="114"/>
      <c r="C128" s="82"/>
      <c r="D128" s="67"/>
      <c r="E128" s="67"/>
      <c r="F128" s="68"/>
      <c r="G128" s="68">
        <f t="shared" si="4"/>
        <v>0</v>
      </c>
      <c r="H128" s="68"/>
    </row>
    <row r="129" spans="1:8">
      <c r="A129" s="113"/>
      <c r="B129" s="114"/>
      <c r="C129" s="82"/>
      <c r="D129" s="67"/>
      <c r="E129" s="67"/>
      <c r="F129" s="68"/>
      <c r="G129" s="68">
        <f t="shared" si="4"/>
        <v>0</v>
      </c>
      <c r="H129" s="68"/>
    </row>
    <row r="130" spans="1:8">
      <c r="A130" s="113"/>
      <c r="B130" s="114"/>
      <c r="C130" s="82"/>
      <c r="D130" s="67"/>
      <c r="E130" s="67"/>
      <c r="F130" s="68"/>
      <c r="G130" s="68">
        <f t="shared" si="4"/>
        <v>0</v>
      </c>
      <c r="H130" s="68"/>
    </row>
    <row r="131" spans="1:8">
      <c r="A131" s="113"/>
      <c r="B131" s="114"/>
      <c r="C131" s="82"/>
      <c r="D131" s="67"/>
      <c r="E131" s="67"/>
      <c r="F131" s="68"/>
      <c r="G131" s="68">
        <f t="shared" si="4"/>
        <v>0</v>
      </c>
      <c r="H131" s="68"/>
    </row>
    <row r="132" spans="1:8">
      <c r="A132" s="113"/>
      <c r="B132" s="114"/>
      <c r="C132" s="82"/>
      <c r="D132" s="67"/>
      <c r="E132" s="67"/>
      <c r="F132" s="68"/>
      <c r="G132" s="68">
        <f t="shared" si="4"/>
        <v>0</v>
      </c>
      <c r="H132" s="68"/>
    </row>
    <row r="133" spans="1:8">
      <c r="A133" s="113"/>
      <c r="B133" s="114"/>
      <c r="C133" s="82"/>
      <c r="D133" s="67"/>
      <c r="E133" s="67"/>
      <c r="F133" s="68"/>
      <c r="G133" s="68">
        <f t="shared" si="4"/>
        <v>0</v>
      </c>
      <c r="H133" s="68"/>
    </row>
    <row r="134" spans="1:8">
      <c r="A134" s="113"/>
      <c r="B134" s="114"/>
      <c r="C134" s="82"/>
      <c r="D134" s="67"/>
      <c r="E134" s="67"/>
      <c r="F134" s="68"/>
      <c r="G134" s="68">
        <f t="shared" si="4"/>
        <v>0</v>
      </c>
      <c r="H134" s="68"/>
    </row>
    <row r="135" spans="1:8">
      <c r="A135" s="113"/>
      <c r="B135" s="114"/>
      <c r="C135" s="82"/>
      <c r="D135" s="67"/>
      <c r="E135" s="67"/>
      <c r="F135" s="68"/>
      <c r="G135" s="68">
        <f t="shared" si="4"/>
        <v>0</v>
      </c>
      <c r="H135" s="68"/>
    </row>
    <row r="136" spans="1:8">
      <c r="A136" s="113"/>
      <c r="B136" s="114"/>
      <c r="C136" s="82"/>
      <c r="D136" s="67"/>
      <c r="E136" s="67"/>
      <c r="F136" s="68"/>
      <c r="G136" s="68">
        <f t="shared" si="4"/>
        <v>0</v>
      </c>
      <c r="H136" s="68"/>
    </row>
    <row r="137" spans="1:8">
      <c r="A137" s="113"/>
      <c r="B137" s="114"/>
      <c r="C137" s="82"/>
      <c r="D137" s="67"/>
      <c r="E137" s="67"/>
      <c r="F137" s="68"/>
      <c r="G137" s="68">
        <f t="shared" si="4"/>
        <v>0</v>
      </c>
      <c r="H137" s="68"/>
    </row>
    <row r="138" spans="1:8">
      <c r="A138" s="113"/>
      <c r="B138" s="114"/>
      <c r="C138" s="82"/>
      <c r="D138" s="67"/>
      <c r="E138" s="67"/>
      <c r="F138" s="68"/>
      <c r="G138" s="68">
        <f t="shared" si="4"/>
        <v>0</v>
      </c>
      <c r="H138" s="68"/>
    </row>
    <row r="139" spans="1:8">
      <c r="A139" s="115" t="s">
        <v>194</v>
      </c>
      <c r="B139" s="116"/>
      <c r="C139" s="116"/>
      <c r="D139" s="116"/>
      <c r="E139" s="117"/>
      <c r="F139" s="15" t="s">
        <v>144</v>
      </c>
      <c r="G139" s="79">
        <f>SUM(G99:G138)</f>
        <v>0</v>
      </c>
      <c r="H139" s="26" t="s">
        <v>23</v>
      </c>
    </row>
    <row r="141" spans="1:8">
      <c r="A141" s="1" t="s">
        <v>87</v>
      </c>
    </row>
    <row r="142" spans="1:8">
      <c r="A142" t="s">
        <v>119</v>
      </c>
    </row>
    <row r="144" spans="1:8">
      <c r="A144" s="1" t="s">
        <v>89</v>
      </c>
    </row>
    <row r="145" spans="1:8" s="34" customFormat="1">
      <c r="A145" s="34" t="s">
        <v>90</v>
      </c>
    </row>
    <row r="146" spans="1:8" s="34" customFormat="1">
      <c r="D146" s="34" t="s">
        <v>75</v>
      </c>
      <c r="E146" s="34" t="s">
        <v>76</v>
      </c>
      <c r="F146" s="34" t="s">
        <v>68</v>
      </c>
    </row>
    <row r="147" spans="1:8" s="34" customFormat="1">
      <c r="A147" s="34" t="s">
        <v>78</v>
      </c>
      <c r="D147" s="34" t="s">
        <v>77</v>
      </c>
    </row>
    <row r="148" spans="1:8" s="34" customFormat="1">
      <c r="A148" s="34" t="s">
        <v>79</v>
      </c>
    </row>
    <row r="150" spans="1:8">
      <c r="A150" s="1" t="s">
        <v>91</v>
      </c>
    </row>
    <row r="151" spans="1:8" s="34" customFormat="1">
      <c r="A151" s="34" t="s">
        <v>167</v>
      </c>
    </row>
    <row r="152" spans="1:8" s="34" customFormat="1">
      <c r="D152" s="34" t="s">
        <v>75</v>
      </c>
      <c r="E152" s="34" t="s">
        <v>76</v>
      </c>
      <c r="F152" s="34" t="s">
        <v>68</v>
      </c>
    </row>
    <row r="153" spans="1:8" s="34" customFormat="1">
      <c r="A153" s="34" t="s">
        <v>78</v>
      </c>
      <c r="D153" s="34" t="s">
        <v>77</v>
      </c>
    </row>
    <row r="154" spans="1:8" s="34" customFormat="1">
      <c r="A154" s="34" t="s">
        <v>79</v>
      </c>
    </row>
    <row r="156" spans="1:8" s="34" customFormat="1">
      <c r="A156" s="34" t="s">
        <v>161</v>
      </c>
    </row>
    <row r="157" spans="1:8" s="34" customFormat="1">
      <c r="A157" s="34" t="s">
        <v>168</v>
      </c>
      <c r="D157" s="34" t="s">
        <v>75</v>
      </c>
      <c r="E157" s="34" t="s">
        <v>76</v>
      </c>
      <c r="F157" s="34" t="s">
        <v>68</v>
      </c>
    </row>
    <row r="158" spans="1:8" s="34" customFormat="1">
      <c r="A158" s="34" t="s">
        <v>92</v>
      </c>
    </row>
    <row r="159" spans="1:8" s="34" customFormat="1">
      <c r="A159" s="34" t="s">
        <v>160</v>
      </c>
      <c r="D159" s="30"/>
      <c r="E159" s="30"/>
      <c r="F159" s="30"/>
      <c r="G159" s="30"/>
      <c r="H159" s="30"/>
    </row>
    <row r="160" spans="1:8" s="34" customFormat="1">
      <c r="A160" s="34" t="s">
        <v>94</v>
      </c>
      <c r="D160" s="53"/>
      <c r="E160" s="53"/>
      <c r="F160" s="53"/>
      <c r="G160" s="53"/>
      <c r="H160" s="53"/>
    </row>
    <row r="161" spans="1:8" s="34" customFormat="1">
      <c r="D161" s="53"/>
      <c r="E161" s="53"/>
      <c r="F161" s="53"/>
      <c r="G161" s="53"/>
      <c r="H161" s="53"/>
    </row>
    <row r="162" spans="1:8" s="34" customFormat="1">
      <c r="D162" s="53"/>
      <c r="E162" s="53"/>
      <c r="F162" s="53"/>
      <c r="G162" s="53"/>
      <c r="H162" s="53"/>
    </row>
    <row r="163" spans="1:8" s="34" customFormat="1">
      <c r="D163" s="53"/>
      <c r="E163" s="53"/>
      <c r="F163" s="53"/>
      <c r="G163" s="53"/>
      <c r="H163" s="53"/>
    </row>
    <row r="164" spans="1:8" s="34" customFormat="1">
      <c r="D164" s="53"/>
      <c r="E164" s="53"/>
      <c r="F164" s="53"/>
      <c r="G164" s="53"/>
      <c r="H164" s="53"/>
    </row>
    <row r="165" spans="1:8" s="34" customFormat="1">
      <c r="D165" s="53"/>
      <c r="E165" s="53"/>
      <c r="F165" s="53"/>
      <c r="G165" s="53"/>
      <c r="H165" s="53"/>
    </row>
    <row r="166" spans="1:8" s="34" customFormat="1">
      <c r="D166" s="53"/>
      <c r="E166" s="53"/>
      <c r="F166" s="53"/>
      <c r="G166" s="53"/>
      <c r="H166" s="53"/>
    </row>
    <row r="167" spans="1:8" s="34" customFormat="1">
      <c r="D167" s="53"/>
      <c r="E167" s="53"/>
      <c r="F167" s="53"/>
      <c r="G167" s="53"/>
      <c r="H167" s="53"/>
    </row>
    <row r="168" spans="1:8" s="34" customFormat="1">
      <c r="D168" s="53"/>
      <c r="E168" s="53"/>
      <c r="F168" s="53"/>
      <c r="G168" s="53"/>
      <c r="H168" s="53"/>
    </row>
    <row r="169" spans="1:8" s="34" customFormat="1">
      <c r="A169" s="34" t="s">
        <v>93</v>
      </c>
      <c r="D169" s="53"/>
      <c r="E169" s="53"/>
      <c r="F169" s="53"/>
      <c r="G169" s="53"/>
      <c r="H169" s="53"/>
    </row>
    <row r="170" spans="1:8" s="34" customFormat="1">
      <c r="A170" s="34" t="s">
        <v>105</v>
      </c>
    </row>
    <row r="171" spans="1:8" s="34" customFormat="1"/>
    <row r="172" spans="1:8">
      <c r="A172" s="1" t="s">
        <v>95</v>
      </c>
    </row>
    <row r="173" spans="1:8" s="34" customFormat="1">
      <c r="A173" s="54" t="s">
        <v>120</v>
      </c>
    </row>
    <row r="174" spans="1:8">
      <c r="A174" t="s">
        <v>96</v>
      </c>
    </row>
    <row r="175" spans="1:8" s="34" customFormat="1">
      <c r="D175" s="34" t="s">
        <v>75</v>
      </c>
      <c r="E175" s="34" t="s">
        <v>76</v>
      </c>
      <c r="F175" s="34" t="s">
        <v>68</v>
      </c>
    </row>
    <row r="176" spans="1:8" s="34" customFormat="1">
      <c r="A176" s="34" t="s">
        <v>98</v>
      </c>
      <c r="D176" s="34" t="s">
        <v>77</v>
      </c>
      <c r="F176" s="34" t="s">
        <v>77</v>
      </c>
      <c r="G176" s="34" t="s">
        <v>77</v>
      </c>
      <c r="H176" s="34" t="s">
        <v>77</v>
      </c>
    </row>
    <row r="178" spans="1:8" s="34" customFormat="1">
      <c r="A178" s="54" t="s">
        <v>121</v>
      </c>
    </row>
    <row r="179" spans="1:8">
      <c r="A179" t="s">
        <v>96</v>
      </c>
    </row>
    <row r="180" spans="1:8" s="34" customFormat="1">
      <c r="D180" s="34" t="s">
        <v>75</v>
      </c>
      <c r="E180" s="34" t="s">
        <v>76</v>
      </c>
      <c r="F180" s="34" t="s">
        <v>68</v>
      </c>
    </row>
    <row r="181" spans="1:8" s="34" customFormat="1">
      <c r="A181" s="34" t="s">
        <v>97</v>
      </c>
      <c r="D181" s="34" t="s">
        <v>77</v>
      </c>
      <c r="F181" s="34" t="s">
        <v>77</v>
      </c>
      <c r="G181" s="34" t="s">
        <v>77</v>
      </c>
      <c r="H181" s="34" t="s">
        <v>77</v>
      </c>
    </row>
    <row r="183" spans="1:8">
      <c r="A183" s="1" t="s">
        <v>99</v>
      </c>
    </row>
    <row r="184" spans="1:8" s="34" customFormat="1">
      <c r="A184" s="54" t="s">
        <v>122</v>
      </c>
    </row>
    <row r="185" spans="1:8">
      <c r="A185" t="s">
        <v>103</v>
      </c>
    </row>
    <row r="186" spans="1:8" s="34" customFormat="1">
      <c r="D186" s="34" t="s">
        <v>75</v>
      </c>
      <c r="E186" s="34" t="s">
        <v>76</v>
      </c>
      <c r="F186" s="34" t="s">
        <v>68</v>
      </c>
    </row>
    <row r="187" spans="1:8" s="34" customFormat="1">
      <c r="A187" s="34" t="s">
        <v>169</v>
      </c>
    </row>
    <row r="188" spans="1:8">
      <c r="B188" t="s">
        <v>104</v>
      </c>
      <c r="C188" t="s">
        <v>170</v>
      </c>
      <c r="D188" t="s">
        <v>3</v>
      </c>
    </row>
    <row r="189" spans="1:8">
      <c r="B189" s="30" t="s">
        <v>77</v>
      </c>
      <c r="C189" s="27"/>
      <c r="D189" s="102"/>
      <c r="E189" s="102"/>
      <c r="F189" s="102"/>
    </row>
    <row r="190" spans="1:8">
      <c r="B190" s="30" t="s">
        <v>77</v>
      </c>
      <c r="C190" s="3"/>
      <c r="D190" s="102"/>
      <c r="E190" s="102"/>
      <c r="F190" s="102"/>
    </row>
    <row r="191" spans="1:8">
      <c r="B191" s="30" t="s">
        <v>77</v>
      </c>
      <c r="C191" s="3"/>
      <c r="D191" s="102"/>
      <c r="E191" s="102"/>
      <c r="F191" s="102"/>
    </row>
    <row r="192" spans="1:8">
      <c r="B192" s="30" t="s">
        <v>77</v>
      </c>
      <c r="C192" s="3"/>
      <c r="D192" s="102"/>
      <c r="E192" s="102"/>
      <c r="F192" s="102"/>
    </row>
  </sheetData>
  <mergeCells count="48">
    <mergeCell ref="A55:H55"/>
    <mergeCell ref="D191:F191"/>
    <mergeCell ref="D192:F192"/>
    <mergeCell ref="A139:E139"/>
    <mergeCell ref="D189:F189"/>
    <mergeCell ref="D190:F190"/>
    <mergeCell ref="F59:H62"/>
    <mergeCell ref="A129:B129"/>
    <mergeCell ref="A130:B130"/>
    <mergeCell ref="A131:B131"/>
    <mergeCell ref="A132:B132"/>
    <mergeCell ref="A103:B103"/>
    <mergeCell ref="A104:B104"/>
    <mergeCell ref="A105:B105"/>
    <mergeCell ref="A106:B106"/>
    <mergeCell ref="A107:B107"/>
    <mergeCell ref="A108:B108"/>
    <mergeCell ref="A98:B98"/>
    <mergeCell ref="A99:B99"/>
    <mergeCell ref="A100:B100"/>
    <mergeCell ref="A101:B101"/>
    <mergeCell ref="A102:B102"/>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38:B138"/>
    <mergeCell ref="A124:B124"/>
    <mergeCell ref="A125:B125"/>
    <mergeCell ref="A126:B126"/>
    <mergeCell ref="A127:B127"/>
    <mergeCell ref="A128:B128"/>
    <mergeCell ref="A133:B133"/>
    <mergeCell ref="A134:B134"/>
    <mergeCell ref="A135:B135"/>
    <mergeCell ref="A136:B136"/>
    <mergeCell ref="A137:B137"/>
  </mergeCells>
  <dataValidations count="1">
    <dataValidation type="list" allowBlank="1" showInputMessage="1" showErrorMessage="1" sqref="H99:H138" xr:uid="{7899B29F-2671-4AF4-A12B-EB12FBF33295}">
      <formula1>"Oui,Non"</formula1>
    </dataValidation>
  </dataValidations>
  <pageMargins left="0.7" right="0.7" top="0.75" bottom="0.75" header="0.3" footer="0.3"/>
  <pageSetup paperSize="9" scale="7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4171EE-7512-4BDA-B66D-A262BBE846A7}">
          <x14:formula1>
            <xm:f>Listes!$A$2:$A$16</xm:f>
          </x14:formula1>
          <xm:sqref>C99:C138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95"/>
  <sheetViews>
    <sheetView zoomScaleNormal="100" workbookViewId="0"/>
  </sheetViews>
  <sheetFormatPr defaultRowHeight="15"/>
  <cols>
    <col min="1" max="1" width="25.7109375" customWidth="1"/>
    <col min="2" max="3" width="15.7109375" customWidth="1"/>
    <col min="6" max="7" width="15.7109375" customWidth="1"/>
    <col min="8" max="8" width="12.7109375" customWidth="1"/>
  </cols>
  <sheetData>
    <row r="1" spans="1:7" s="55" customFormat="1" ht="18.75">
      <c r="A1" s="55" t="s">
        <v>137</v>
      </c>
    </row>
    <row r="2" spans="1:7" s="34" customFormat="1"/>
    <row r="3" spans="1:7" s="34" customFormat="1">
      <c r="A3" s="1" t="s">
        <v>64</v>
      </c>
    </row>
    <row r="4" spans="1:7" s="34" customFormat="1">
      <c r="A4" s="1" t="s">
        <v>65</v>
      </c>
    </row>
    <row r="5" spans="1:7" s="34" customFormat="1">
      <c r="A5" s="34" t="s">
        <v>70</v>
      </c>
      <c r="D5" s="34" t="s">
        <v>75</v>
      </c>
      <c r="E5" s="34" t="s">
        <v>76</v>
      </c>
      <c r="F5" s="34" t="s">
        <v>68</v>
      </c>
    </row>
    <row r="6" spans="1:7" s="34" customFormat="1">
      <c r="A6" s="34" t="s">
        <v>69</v>
      </c>
      <c r="B6" s="29"/>
      <c r="C6" s="29"/>
      <c r="D6" s="29"/>
      <c r="E6" s="29"/>
      <c r="F6" s="29"/>
      <c r="G6" s="29"/>
    </row>
    <row r="7" spans="1:7" s="34" customFormat="1">
      <c r="A7" t="s">
        <v>74</v>
      </c>
      <c r="B7" s="27"/>
      <c r="C7" s="27"/>
      <c r="D7" s="27"/>
      <c r="E7" s="27"/>
      <c r="F7" s="27"/>
      <c r="G7" s="27"/>
    </row>
    <row r="8" spans="1:7" s="34" customFormat="1">
      <c r="A8" t="s">
        <v>71</v>
      </c>
      <c r="B8" s="3"/>
      <c r="C8" s="3"/>
      <c r="D8" s="3"/>
      <c r="E8" s="3"/>
      <c r="F8" s="3"/>
      <c r="G8" s="3"/>
    </row>
    <row r="9" spans="1:7" s="34" customFormat="1">
      <c r="A9" t="s">
        <v>72</v>
      </c>
      <c r="B9" s="3"/>
      <c r="C9" s="3"/>
      <c r="D9" s="3"/>
      <c r="E9" s="3"/>
      <c r="F9" s="3"/>
      <c r="G9" s="3"/>
    </row>
    <row r="10" spans="1:7" s="34" customFormat="1">
      <c r="A10" t="s">
        <v>73</v>
      </c>
      <c r="B10" s="3"/>
      <c r="C10" s="3"/>
      <c r="D10" s="3"/>
      <c r="E10" s="3"/>
      <c r="F10" s="3"/>
      <c r="G10" s="3"/>
    </row>
    <row r="11" spans="1:7" s="34" customFormat="1">
      <c r="A11"/>
      <c r="B11" s="9"/>
      <c r="C11" s="9"/>
      <c r="D11" s="9"/>
      <c r="E11" s="9"/>
      <c r="F11" s="9"/>
      <c r="G11" s="9"/>
    </row>
    <row r="12" spans="1:7" s="34" customFormat="1">
      <c r="A12" s="1" t="s">
        <v>66</v>
      </c>
    </row>
    <row r="13" spans="1:7" s="34" customFormat="1">
      <c r="A13" s="34" t="s">
        <v>80</v>
      </c>
    </row>
    <row r="14" spans="1:7" s="34" customFormat="1">
      <c r="D14" s="34" t="s">
        <v>75</v>
      </c>
      <c r="E14" s="34" t="s">
        <v>76</v>
      </c>
      <c r="F14" s="34" t="s">
        <v>68</v>
      </c>
    </row>
    <row r="15" spans="1:7" s="34" customFormat="1">
      <c r="A15" s="34" t="s">
        <v>78</v>
      </c>
      <c r="D15" s="34" t="s">
        <v>77</v>
      </c>
    </row>
    <row r="16" spans="1:7" s="34" customFormat="1">
      <c r="A16" s="34" t="s">
        <v>255</v>
      </c>
    </row>
    <row r="17" spans="1:8" s="34" customFormat="1"/>
    <row r="18" spans="1:8" s="34" customFormat="1">
      <c r="A18" s="1" t="s">
        <v>67</v>
      </c>
    </row>
    <row r="19" spans="1:8" s="34" customFormat="1">
      <c r="A19" s="34" t="s">
        <v>81</v>
      </c>
    </row>
    <row r="20" spans="1:8" s="34" customFormat="1">
      <c r="D20" s="34" t="s">
        <v>75</v>
      </c>
      <c r="E20" s="34" t="s">
        <v>76</v>
      </c>
      <c r="F20" s="34" t="s">
        <v>68</v>
      </c>
    </row>
    <row r="21" spans="1:8" s="34" customFormat="1">
      <c r="A21" s="34" t="s">
        <v>78</v>
      </c>
      <c r="D21" s="34" t="s">
        <v>77</v>
      </c>
    </row>
    <row r="22" spans="1:8" s="34" customFormat="1">
      <c r="A22" s="34" t="s">
        <v>256</v>
      </c>
    </row>
    <row r="23" spans="1:8">
      <c r="A23" s="34"/>
      <c r="B23" s="34"/>
      <c r="C23" s="34"/>
      <c r="D23" s="34"/>
      <c r="E23" s="34"/>
      <c r="F23" s="34"/>
      <c r="G23" s="34"/>
      <c r="H23" s="34"/>
    </row>
    <row r="24" spans="1:8">
      <c r="A24" s="1" t="s">
        <v>164</v>
      </c>
      <c r="B24" s="34"/>
      <c r="C24" s="34"/>
      <c r="D24" s="34"/>
      <c r="E24" s="34"/>
      <c r="F24" s="34"/>
      <c r="G24" s="34"/>
      <c r="H24" s="34"/>
    </row>
    <row r="25" spans="1:8">
      <c r="A25" s="1" t="s">
        <v>165</v>
      </c>
      <c r="B25" s="1"/>
      <c r="C25" s="1"/>
      <c r="D25" s="1"/>
      <c r="E25" s="1"/>
      <c r="F25" s="1"/>
      <c r="G25" s="1"/>
      <c r="H25" s="1"/>
    </row>
    <row r="26" spans="1:8" s="1" customFormat="1">
      <c r="A26" s="16" t="s">
        <v>7</v>
      </c>
      <c r="B26" s="16" t="s">
        <v>190</v>
      </c>
      <c r="C26" s="16"/>
      <c r="D26" s="16" t="s">
        <v>22</v>
      </c>
      <c r="E26" s="16" t="s">
        <v>9</v>
      </c>
      <c r="F26" s="16"/>
      <c r="G26" s="16" t="s">
        <v>191</v>
      </c>
      <c r="H26" s="78" t="s">
        <v>22</v>
      </c>
    </row>
    <row r="27" spans="1:8" s="34" customFormat="1">
      <c r="A27" s="16" t="s">
        <v>188</v>
      </c>
      <c r="B27" s="16"/>
      <c r="C27" s="80"/>
      <c r="D27" s="16"/>
      <c r="E27" s="16"/>
      <c r="F27" s="16"/>
      <c r="G27" s="16"/>
      <c r="H27" s="78"/>
    </row>
    <row r="28" spans="1:8" s="34" customFormat="1">
      <c r="A28" s="17" t="s">
        <v>11</v>
      </c>
      <c r="B28" s="62"/>
      <c r="C28" s="81"/>
      <c r="D28" s="17" t="s">
        <v>25</v>
      </c>
      <c r="E28" s="38">
        <v>1</v>
      </c>
      <c r="F28" s="17" t="s">
        <v>29</v>
      </c>
      <c r="G28" s="63">
        <f t="shared" ref="G28:G48" si="0">(B28*E28*0.001)</f>
        <v>0</v>
      </c>
      <c r="H28" s="17" t="s">
        <v>23</v>
      </c>
    </row>
    <row r="29" spans="1:8" s="34" customFormat="1">
      <c r="A29" s="17" t="s">
        <v>8</v>
      </c>
      <c r="B29" s="62"/>
      <c r="C29" s="81"/>
      <c r="D29" s="17" t="s">
        <v>24</v>
      </c>
      <c r="E29" s="38">
        <v>9.9</v>
      </c>
      <c r="F29" s="17" t="s">
        <v>30</v>
      </c>
      <c r="G29" s="63">
        <f t="shared" si="0"/>
        <v>0</v>
      </c>
      <c r="H29" s="17" t="s">
        <v>23</v>
      </c>
    </row>
    <row r="30" spans="1:8" s="34" customFormat="1" ht="17.25">
      <c r="A30" s="17" t="s">
        <v>10</v>
      </c>
      <c r="B30" s="62"/>
      <c r="C30" s="81"/>
      <c r="D30" s="17" t="s">
        <v>82</v>
      </c>
      <c r="E30" s="38">
        <v>11.33</v>
      </c>
      <c r="F30" s="17" t="s">
        <v>31</v>
      </c>
      <c r="G30" s="63">
        <f t="shared" si="0"/>
        <v>0</v>
      </c>
      <c r="H30" s="17" t="s">
        <v>23</v>
      </c>
    </row>
    <row r="31" spans="1:8" s="34" customFormat="1">
      <c r="A31" s="17" t="s">
        <v>35</v>
      </c>
      <c r="B31" s="62"/>
      <c r="C31" s="81"/>
      <c r="D31" s="17" t="s">
        <v>26</v>
      </c>
      <c r="E31" s="38">
        <v>12.8</v>
      </c>
      <c r="F31" s="17" t="s">
        <v>32</v>
      </c>
      <c r="G31" s="63">
        <f t="shared" si="0"/>
        <v>0</v>
      </c>
      <c r="H31" s="17" t="s">
        <v>23</v>
      </c>
    </row>
    <row r="32" spans="1:8" s="34" customFormat="1">
      <c r="A32" s="17" t="s">
        <v>12</v>
      </c>
      <c r="B32" s="62"/>
      <c r="C32" s="81"/>
      <c r="D32" s="17" t="s">
        <v>26</v>
      </c>
      <c r="E32" s="38">
        <v>8.6999999999999993</v>
      </c>
      <c r="F32" s="17" t="s">
        <v>32</v>
      </c>
      <c r="G32" s="63">
        <f t="shared" si="0"/>
        <v>0</v>
      </c>
      <c r="H32" s="17" t="s">
        <v>23</v>
      </c>
    </row>
    <row r="33" spans="1:8" s="34" customFormat="1">
      <c r="A33" s="17" t="s">
        <v>13</v>
      </c>
      <c r="B33" s="62"/>
      <c r="C33" s="81"/>
      <c r="D33" s="17" t="s">
        <v>26</v>
      </c>
      <c r="E33" s="38">
        <v>5.5</v>
      </c>
      <c r="F33" s="17" t="s">
        <v>32</v>
      </c>
      <c r="G33" s="63">
        <f t="shared" si="0"/>
        <v>0</v>
      </c>
      <c r="H33" s="17" t="s">
        <v>23</v>
      </c>
    </row>
    <row r="34" spans="1:8" s="34" customFormat="1" ht="17.25">
      <c r="A34" s="17" t="s">
        <v>14</v>
      </c>
      <c r="B34" s="62"/>
      <c r="C34" s="81"/>
      <c r="D34" s="17" t="s">
        <v>83</v>
      </c>
      <c r="E34" s="39">
        <v>950</v>
      </c>
      <c r="F34" s="17" t="s">
        <v>33</v>
      </c>
      <c r="G34" s="63">
        <f t="shared" si="0"/>
        <v>0</v>
      </c>
      <c r="H34" s="17" t="s">
        <v>23</v>
      </c>
    </row>
    <row r="35" spans="1:8" s="34" customFormat="1">
      <c r="A35" s="17" t="s">
        <v>15</v>
      </c>
      <c r="B35" s="62"/>
      <c r="C35" s="81"/>
      <c r="D35" s="17" t="s">
        <v>27</v>
      </c>
      <c r="E35" s="39">
        <v>1595</v>
      </c>
      <c r="F35" s="17" t="s">
        <v>34</v>
      </c>
      <c r="G35" s="63">
        <f t="shared" si="0"/>
        <v>0</v>
      </c>
      <c r="H35" s="17" t="s">
        <v>23</v>
      </c>
    </row>
    <row r="36" spans="1:8" s="34" customFormat="1">
      <c r="A36" s="17" t="s">
        <v>16</v>
      </c>
      <c r="B36" s="62"/>
      <c r="C36" s="81"/>
      <c r="D36" s="17" t="s">
        <v>26</v>
      </c>
      <c r="E36" s="38">
        <v>4.5</v>
      </c>
      <c r="F36" s="17" t="s">
        <v>32</v>
      </c>
      <c r="G36" s="63">
        <f t="shared" si="0"/>
        <v>0</v>
      </c>
      <c r="H36" s="17" t="s">
        <v>23</v>
      </c>
    </row>
    <row r="37" spans="1:8" s="34" customFormat="1" ht="17.25">
      <c r="A37" s="17" t="s">
        <v>17</v>
      </c>
      <c r="B37" s="62"/>
      <c r="C37" s="81"/>
      <c r="D37" s="17" t="s">
        <v>82</v>
      </c>
      <c r="E37" s="38">
        <v>6.5</v>
      </c>
      <c r="F37" s="17" t="s">
        <v>31</v>
      </c>
      <c r="G37" s="63">
        <f t="shared" si="0"/>
        <v>0</v>
      </c>
      <c r="H37" s="17" t="s">
        <v>23</v>
      </c>
    </row>
    <row r="38" spans="1:8" s="34" customFormat="1">
      <c r="A38" s="17" t="s">
        <v>18</v>
      </c>
      <c r="B38" s="62"/>
      <c r="C38" s="81"/>
      <c r="D38" s="17" t="s">
        <v>24</v>
      </c>
      <c r="E38" s="38">
        <v>9.5</v>
      </c>
      <c r="F38" s="17" t="s">
        <v>30</v>
      </c>
      <c r="G38" s="63">
        <f t="shared" si="0"/>
        <v>0</v>
      </c>
      <c r="H38" s="17" t="s">
        <v>23</v>
      </c>
    </row>
    <row r="39" spans="1:8" s="34" customFormat="1">
      <c r="A39" s="17" t="s">
        <v>19</v>
      </c>
      <c r="B39" s="62"/>
      <c r="C39" s="81"/>
      <c r="D39" s="17" t="s">
        <v>25</v>
      </c>
      <c r="E39" s="38">
        <v>1</v>
      </c>
      <c r="F39" s="17" t="s">
        <v>29</v>
      </c>
      <c r="G39" s="63">
        <f t="shared" si="0"/>
        <v>0</v>
      </c>
      <c r="H39" s="17" t="s">
        <v>23</v>
      </c>
    </row>
    <row r="40" spans="1:8" s="34" customFormat="1">
      <c r="A40" s="17" t="s">
        <v>20</v>
      </c>
      <c r="B40" s="62"/>
      <c r="C40" s="81"/>
      <c r="D40" s="17" t="s">
        <v>25</v>
      </c>
      <c r="E40" s="38">
        <v>1</v>
      </c>
      <c r="F40" s="17" t="s">
        <v>29</v>
      </c>
      <c r="G40" s="63">
        <f t="shared" si="0"/>
        <v>0</v>
      </c>
      <c r="H40" s="17" t="s">
        <v>23</v>
      </c>
    </row>
    <row r="41" spans="1:8" s="34" customFormat="1">
      <c r="A41" s="35" t="s">
        <v>21</v>
      </c>
      <c r="B41" s="62"/>
      <c r="C41" s="81"/>
      <c r="D41" s="35" t="s">
        <v>28</v>
      </c>
      <c r="E41" s="40">
        <v>0</v>
      </c>
      <c r="F41" s="35" t="s">
        <v>28</v>
      </c>
      <c r="G41" s="63">
        <f t="shared" si="0"/>
        <v>0</v>
      </c>
      <c r="H41" s="17" t="s">
        <v>23</v>
      </c>
    </row>
    <row r="42" spans="1:8" s="34" customFormat="1">
      <c r="A42" s="35" t="s">
        <v>21</v>
      </c>
      <c r="B42" s="62"/>
      <c r="C42" s="81"/>
      <c r="D42" s="35" t="s">
        <v>28</v>
      </c>
      <c r="E42" s="40">
        <v>0</v>
      </c>
      <c r="F42" s="35" t="s">
        <v>28</v>
      </c>
      <c r="G42" s="63">
        <f t="shared" si="0"/>
        <v>0</v>
      </c>
      <c r="H42" s="17" t="s">
        <v>23</v>
      </c>
    </row>
    <row r="43" spans="1:8" s="34" customFormat="1">
      <c r="A43" s="35" t="s">
        <v>21</v>
      </c>
      <c r="B43" s="62"/>
      <c r="C43" s="81"/>
      <c r="D43" s="35" t="s">
        <v>28</v>
      </c>
      <c r="E43" s="40">
        <v>0</v>
      </c>
      <c r="F43" s="35" t="s">
        <v>28</v>
      </c>
      <c r="G43" s="63">
        <f t="shared" si="0"/>
        <v>0</v>
      </c>
      <c r="H43" s="17" t="s">
        <v>23</v>
      </c>
    </row>
    <row r="44" spans="1:8" s="34" customFormat="1">
      <c r="A44" s="35" t="s">
        <v>21</v>
      </c>
      <c r="B44" s="62"/>
      <c r="C44" s="81"/>
      <c r="D44" s="35" t="s">
        <v>28</v>
      </c>
      <c r="E44" s="40">
        <v>0</v>
      </c>
      <c r="F44" s="35" t="s">
        <v>28</v>
      </c>
      <c r="G44" s="63">
        <f t="shared" si="0"/>
        <v>0</v>
      </c>
      <c r="H44" s="17" t="s">
        <v>23</v>
      </c>
    </row>
    <row r="45" spans="1:8" s="34" customFormat="1">
      <c r="A45" s="35" t="s">
        <v>21</v>
      </c>
      <c r="B45" s="62"/>
      <c r="C45" s="81"/>
      <c r="D45" s="35" t="s">
        <v>28</v>
      </c>
      <c r="E45" s="40">
        <v>0</v>
      </c>
      <c r="F45" s="35" t="s">
        <v>28</v>
      </c>
      <c r="G45" s="63">
        <f t="shared" si="0"/>
        <v>0</v>
      </c>
      <c r="H45" s="17" t="s">
        <v>23</v>
      </c>
    </row>
    <row r="46" spans="1:8" s="34" customFormat="1">
      <c r="A46" s="35" t="s">
        <v>21</v>
      </c>
      <c r="B46" s="62"/>
      <c r="C46" s="81"/>
      <c r="D46" s="35" t="s">
        <v>28</v>
      </c>
      <c r="E46" s="40">
        <v>0</v>
      </c>
      <c r="F46" s="35" t="s">
        <v>28</v>
      </c>
      <c r="G46" s="63">
        <f t="shared" si="0"/>
        <v>0</v>
      </c>
      <c r="H46" s="17" t="s">
        <v>23</v>
      </c>
    </row>
    <row r="47" spans="1:8" s="34" customFormat="1">
      <c r="A47" s="35" t="s">
        <v>21</v>
      </c>
      <c r="B47" s="62"/>
      <c r="C47" s="81"/>
      <c r="D47" s="35" t="s">
        <v>28</v>
      </c>
      <c r="E47" s="40">
        <v>0</v>
      </c>
      <c r="F47" s="35" t="s">
        <v>28</v>
      </c>
      <c r="G47" s="63">
        <f t="shared" si="0"/>
        <v>0</v>
      </c>
      <c r="H47" s="17" t="s">
        <v>23</v>
      </c>
    </row>
    <row r="48" spans="1:8" s="34" customFormat="1">
      <c r="A48" s="35" t="s">
        <v>21</v>
      </c>
      <c r="B48" s="62"/>
      <c r="C48" s="81"/>
      <c r="D48" s="35" t="s">
        <v>28</v>
      </c>
      <c r="E48" s="40">
        <v>0</v>
      </c>
      <c r="F48" s="35" t="s">
        <v>28</v>
      </c>
      <c r="G48" s="63">
        <f t="shared" si="0"/>
        <v>0</v>
      </c>
      <c r="H48" s="17" t="s">
        <v>23</v>
      </c>
    </row>
    <row r="49" spans="1:8" s="34" customFormat="1">
      <c r="A49" s="16" t="s">
        <v>189</v>
      </c>
      <c r="B49" s="16"/>
      <c r="C49" s="80"/>
      <c r="D49" s="16"/>
      <c r="E49" s="16"/>
      <c r="F49" s="16"/>
      <c r="G49" s="16"/>
      <c r="H49" s="78"/>
    </row>
    <row r="50" spans="1:8" s="34" customFormat="1">
      <c r="A50" s="35" t="s">
        <v>21</v>
      </c>
      <c r="B50" s="62"/>
      <c r="C50" s="81"/>
      <c r="D50" s="35" t="s">
        <v>28</v>
      </c>
      <c r="E50" s="40">
        <v>0</v>
      </c>
      <c r="F50" s="35" t="s">
        <v>28</v>
      </c>
      <c r="G50" s="63">
        <f t="shared" ref="G50:G53" si="1">(B50*E50*0.001)</f>
        <v>0</v>
      </c>
      <c r="H50" s="17" t="s">
        <v>23</v>
      </c>
    </row>
    <row r="51" spans="1:8" s="34" customFormat="1">
      <c r="A51" s="35" t="s">
        <v>21</v>
      </c>
      <c r="B51" s="62"/>
      <c r="C51" s="81"/>
      <c r="D51" s="35" t="s">
        <v>28</v>
      </c>
      <c r="E51" s="40">
        <v>0</v>
      </c>
      <c r="F51" s="35" t="s">
        <v>28</v>
      </c>
      <c r="G51" s="63">
        <f t="shared" ref="G51" si="2">(B51*E51*0.001)</f>
        <v>0</v>
      </c>
      <c r="H51" s="17" t="s">
        <v>23</v>
      </c>
    </row>
    <row r="52" spans="1:8" s="34" customFormat="1">
      <c r="A52" s="35" t="s">
        <v>21</v>
      </c>
      <c r="B52" s="62"/>
      <c r="C52" s="81"/>
      <c r="D52" s="35" t="s">
        <v>28</v>
      </c>
      <c r="E52" s="40">
        <v>0</v>
      </c>
      <c r="F52" s="35" t="s">
        <v>28</v>
      </c>
      <c r="G52" s="63">
        <f t="shared" si="1"/>
        <v>0</v>
      </c>
      <c r="H52" s="17" t="s">
        <v>23</v>
      </c>
    </row>
    <row r="53" spans="1:8" s="34" customFormat="1">
      <c r="A53" s="35" t="s">
        <v>21</v>
      </c>
      <c r="B53" s="62"/>
      <c r="C53" s="81"/>
      <c r="D53" s="35" t="s">
        <v>28</v>
      </c>
      <c r="E53" s="40">
        <v>0</v>
      </c>
      <c r="F53" s="35" t="s">
        <v>28</v>
      </c>
      <c r="G53" s="63">
        <f t="shared" si="1"/>
        <v>0</v>
      </c>
      <c r="H53" s="17" t="s">
        <v>23</v>
      </c>
    </row>
    <row r="54" spans="1:8" s="6" customFormat="1">
      <c r="A54" s="20"/>
      <c r="B54" s="30"/>
      <c r="C54" s="30"/>
      <c r="D54" s="30"/>
      <c r="E54" s="41"/>
      <c r="F54" s="7" t="s">
        <v>123</v>
      </c>
      <c r="G54" s="63">
        <f>SUM(G27:G53)</f>
        <v>0</v>
      </c>
      <c r="H54" s="42" t="s">
        <v>23</v>
      </c>
    </row>
    <row r="55" spans="1:8" s="6" customFormat="1" ht="15" customHeight="1">
      <c r="A55" s="107" t="s">
        <v>192</v>
      </c>
      <c r="B55" s="108"/>
      <c r="C55" s="108"/>
      <c r="D55" s="108"/>
      <c r="E55" s="108"/>
      <c r="F55" s="108"/>
      <c r="G55" s="108"/>
      <c r="H55" s="109"/>
    </row>
    <row r="56" spans="1:8" s="6" customFormat="1">
      <c r="A56"/>
      <c r="B56"/>
      <c r="C56"/>
      <c r="D56"/>
      <c r="E56"/>
      <c r="F56"/>
      <c r="G56"/>
      <c r="H56"/>
    </row>
    <row r="57" spans="1:8" s="6" customFormat="1">
      <c r="A57" s="1" t="s">
        <v>85</v>
      </c>
      <c r="B57" s="1"/>
      <c r="C57" s="1"/>
      <c r="D57" s="1"/>
      <c r="E57" s="1"/>
      <c r="F57" s="1"/>
      <c r="G57" s="1"/>
      <c r="H57" s="1"/>
    </row>
    <row r="58" spans="1:8" s="86" customFormat="1" ht="18">
      <c r="A58" s="16" t="s">
        <v>215</v>
      </c>
      <c r="B58" s="16" t="s">
        <v>124</v>
      </c>
      <c r="C58" s="85" t="s">
        <v>125</v>
      </c>
      <c r="D58" s="16" t="s">
        <v>40</v>
      </c>
      <c r="E58" s="16" t="s">
        <v>22</v>
      </c>
      <c r="F58" s="1"/>
      <c r="G58" s="1"/>
      <c r="H58" s="1"/>
    </row>
    <row r="59" spans="1:8" s="37" customFormat="1" ht="15" customHeight="1">
      <c r="A59" s="26" t="str">
        <f>IF(Référence!A106&lt;&gt;"",Référence!A106,"-")</f>
        <v>-</v>
      </c>
      <c r="B59" s="65"/>
      <c r="C59" s="65"/>
      <c r="D59" s="63">
        <f t="shared" ref="D59:D64" si="3">IF(B59&gt;0,B59/C59,0)</f>
        <v>0</v>
      </c>
      <c r="E59" s="26" t="str">
        <f>IF(Référence!E106&lt;&gt;"",Référence!E106,"")</f>
        <v/>
      </c>
      <c r="F59" s="118" t="s">
        <v>180</v>
      </c>
      <c r="G59" s="119"/>
      <c r="H59" s="120"/>
    </row>
    <row r="60" spans="1:8" s="37" customFormat="1">
      <c r="A60" s="26" t="str">
        <f>IF(Référence!A107&lt;&gt;"",Référence!A107,"-")</f>
        <v>-</v>
      </c>
      <c r="B60" s="65"/>
      <c r="C60" s="65"/>
      <c r="D60" s="63">
        <f t="shared" si="3"/>
        <v>0</v>
      </c>
      <c r="E60" s="26" t="str">
        <f>IF(Référence!E107&lt;&gt;"",Référence!E107,"")</f>
        <v/>
      </c>
      <c r="F60" s="121"/>
      <c r="G60" s="122"/>
      <c r="H60" s="123"/>
    </row>
    <row r="61" spans="1:8" s="37" customFormat="1">
      <c r="A61" s="26" t="str">
        <f>IF(Référence!A108&lt;&gt;"",Référence!A108,"-")</f>
        <v>-</v>
      </c>
      <c r="B61" s="65"/>
      <c r="C61" s="65"/>
      <c r="D61" s="63">
        <f t="shared" si="3"/>
        <v>0</v>
      </c>
      <c r="E61" s="26" t="str">
        <f>IF(Référence!E108&lt;&gt;"",Référence!E108,"")</f>
        <v/>
      </c>
      <c r="F61" s="121"/>
      <c r="G61" s="122"/>
      <c r="H61" s="123"/>
    </row>
    <row r="62" spans="1:8" s="37" customFormat="1">
      <c r="A62" s="26" t="str">
        <f>IF(Référence!A109&lt;&gt;"",Référence!A109,"-")</f>
        <v>-</v>
      </c>
      <c r="B62" s="65"/>
      <c r="C62" s="65"/>
      <c r="D62" s="63">
        <f t="shared" si="3"/>
        <v>0</v>
      </c>
      <c r="E62" s="26" t="str">
        <f>IF(Référence!E109&lt;&gt;"",Référence!E109,"")</f>
        <v/>
      </c>
      <c r="F62" s="124"/>
      <c r="G62" s="125"/>
      <c r="H62" s="126"/>
    </row>
    <row r="63" spans="1:8" s="37" customFormat="1">
      <c r="A63" s="26" t="str">
        <f>IF(Référence!A110&lt;&gt;"",Référence!A110,"-")</f>
        <v>-</v>
      </c>
      <c r="B63" s="65"/>
      <c r="C63" s="65"/>
      <c r="D63" s="63">
        <f t="shared" si="3"/>
        <v>0</v>
      </c>
      <c r="E63" s="26" t="str">
        <f>IF(Référence!E110&lt;&gt;"",Référence!E110,"")</f>
        <v/>
      </c>
    </row>
    <row r="64" spans="1:8" s="37" customFormat="1">
      <c r="A64" s="26" t="str">
        <f>IF(Référence!A111&lt;&gt;"",Référence!A111,"-")</f>
        <v>-</v>
      </c>
      <c r="B64" s="65"/>
      <c r="C64" s="65"/>
      <c r="D64" s="63">
        <f t="shared" si="3"/>
        <v>0</v>
      </c>
      <c r="E64" s="26" t="str">
        <f>IF(Référence!E111&lt;&gt;"",Référence!E111,"")</f>
        <v/>
      </c>
    </row>
    <row r="65" spans="1:9">
      <c r="A65" s="87" t="s">
        <v>234</v>
      </c>
      <c r="B65" s="63">
        <f>SUM(B59:B64)</f>
        <v>0</v>
      </c>
      <c r="C65" s="17"/>
      <c r="D65" s="17"/>
      <c r="E65" s="42" t="s">
        <v>23</v>
      </c>
      <c r="F65" s="6"/>
      <c r="G65" s="6"/>
      <c r="H65" s="6"/>
    </row>
    <row r="66" spans="1:9" s="1" customFormat="1" ht="18">
      <c r="A66" s="16" t="s">
        <v>216</v>
      </c>
      <c r="B66" s="43"/>
      <c r="C66" s="63">
        <f>(SUMPRODUCT(C59:C64,Référence!$G$116:$G$121))</f>
        <v>0</v>
      </c>
      <c r="D66" s="17"/>
      <c r="E66" s="17" t="s">
        <v>23</v>
      </c>
      <c r="F66" s="6"/>
      <c r="G66" s="6"/>
      <c r="H66" s="6"/>
    </row>
    <row r="67" spans="1:9">
      <c r="A67" s="31" t="s">
        <v>159</v>
      </c>
      <c r="B67" s="32"/>
      <c r="C67" s="32"/>
      <c r="D67" s="32"/>
      <c r="E67" s="32"/>
      <c r="F67" s="32"/>
      <c r="G67" s="32"/>
      <c r="H67" s="33"/>
      <c r="I67" s="9"/>
    </row>
    <row r="70" spans="1:9" s="1" customFormat="1">
      <c r="A70" s="1" t="s">
        <v>126</v>
      </c>
    </row>
    <row r="71" spans="1:9" s="34" customFormat="1">
      <c r="A71" s="17"/>
      <c r="B71" s="17" t="s">
        <v>36</v>
      </c>
      <c r="C71" s="29"/>
      <c r="F71" s="29"/>
      <c r="G71" s="29"/>
      <c r="H71" s="29"/>
    </row>
    <row r="72" spans="1:9" s="34" customFormat="1">
      <c r="A72" s="17" t="s">
        <v>145</v>
      </c>
      <c r="B72" s="36">
        <f>IF(C66&gt;0,G54/C66,0)</f>
        <v>0</v>
      </c>
      <c r="F72" s="29"/>
      <c r="G72" s="29"/>
      <c r="H72" s="29"/>
    </row>
    <row r="73" spans="1:9">
      <c r="A73" s="31" t="s">
        <v>155</v>
      </c>
      <c r="B73" s="32"/>
      <c r="C73" s="32"/>
      <c r="D73" s="32"/>
      <c r="E73" s="32"/>
      <c r="F73" s="32"/>
      <c r="G73" s="32"/>
      <c r="H73" s="33"/>
    </row>
    <row r="74" spans="1:9">
      <c r="A74" s="28"/>
      <c r="B74" s="28"/>
      <c r="C74" s="28"/>
      <c r="D74" s="28"/>
      <c r="E74" s="28"/>
      <c r="F74" s="28"/>
      <c r="G74" s="28"/>
      <c r="H74" s="28"/>
    </row>
    <row r="75" spans="1:9">
      <c r="A75" s="1" t="s">
        <v>166</v>
      </c>
      <c r="B75" s="1"/>
      <c r="C75" s="1"/>
      <c r="D75" s="1"/>
      <c r="E75" s="1"/>
      <c r="F75" s="1"/>
      <c r="G75" s="1"/>
      <c r="H75" s="1"/>
    </row>
    <row r="76" spans="1:9">
      <c r="A76" s="44"/>
      <c r="B76" s="45"/>
      <c r="C76" s="45"/>
      <c r="D76" s="45"/>
      <c r="E76" s="45"/>
      <c r="F76" s="45"/>
      <c r="G76" s="45"/>
      <c r="H76" s="46"/>
    </row>
    <row r="77" spans="1:9">
      <c r="A77" s="47"/>
      <c r="B77" s="48"/>
      <c r="C77" s="48"/>
      <c r="D77" s="48"/>
      <c r="E77" s="48"/>
      <c r="F77" s="48"/>
      <c r="G77" s="48"/>
      <c r="H77" s="49"/>
    </row>
    <row r="78" spans="1:9">
      <c r="A78" s="47"/>
      <c r="B78" s="48"/>
      <c r="C78" s="48"/>
      <c r="D78" s="48"/>
      <c r="E78" s="48"/>
      <c r="F78" s="48"/>
      <c r="G78" s="48"/>
      <c r="H78" s="49"/>
    </row>
    <row r="79" spans="1:9">
      <c r="A79" s="47"/>
      <c r="B79" s="48"/>
      <c r="C79" s="48"/>
      <c r="D79" s="48"/>
      <c r="E79" s="48"/>
      <c r="F79" s="48"/>
      <c r="G79" s="48"/>
      <c r="H79" s="49"/>
    </row>
    <row r="80" spans="1:9">
      <c r="A80" s="47"/>
      <c r="B80" s="48"/>
      <c r="C80" s="48"/>
      <c r="D80" s="48"/>
      <c r="E80" s="48"/>
      <c r="F80" s="48"/>
      <c r="G80" s="48"/>
      <c r="H80" s="49"/>
    </row>
    <row r="81" spans="1:8">
      <c r="A81" s="47"/>
      <c r="B81" s="48"/>
      <c r="C81" s="48"/>
      <c r="D81" s="48"/>
      <c r="E81" s="48"/>
      <c r="F81" s="48"/>
      <c r="G81" s="48"/>
      <c r="H81" s="49"/>
    </row>
    <row r="82" spans="1:8">
      <c r="A82" s="47"/>
      <c r="B82" s="48"/>
      <c r="C82" s="48"/>
      <c r="D82" s="48"/>
      <c r="E82" s="48"/>
      <c r="F82" s="48"/>
      <c r="G82" s="48"/>
      <c r="H82" s="49"/>
    </row>
    <row r="83" spans="1:8">
      <c r="A83" s="47"/>
      <c r="B83" s="48"/>
      <c r="C83" s="48"/>
      <c r="D83" s="48"/>
      <c r="E83" s="48"/>
      <c r="F83" s="48"/>
      <c r="G83" s="48"/>
      <c r="H83" s="49"/>
    </row>
    <row r="84" spans="1:8">
      <c r="A84" s="47"/>
      <c r="B84" s="48"/>
      <c r="C84" s="48"/>
      <c r="D84" s="48"/>
      <c r="E84" s="48"/>
      <c r="F84" s="48"/>
      <c r="G84" s="48"/>
      <c r="H84" s="49"/>
    </row>
    <row r="85" spans="1:8">
      <c r="A85" s="47"/>
      <c r="B85" s="48"/>
      <c r="C85" s="48"/>
      <c r="D85" s="48"/>
      <c r="E85" s="48"/>
      <c r="F85" s="48"/>
      <c r="G85" s="48"/>
      <c r="H85" s="49"/>
    </row>
    <row r="86" spans="1:8">
      <c r="A86" s="47"/>
      <c r="B86" s="48"/>
      <c r="C86" s="48"/>
      <c r="D86" s="48"/>
      <c r="E86" s="48"/>
      <c r="F86" s="48"/>
      <c r="G86" s="48"/>
      <c r="H86" s="49"/>
    </row>
    <row r="87" spans="1:8">
      <c r="A87" s="47"/>
      <c r="B87" s="48"/>
      <c r="C87" s="48"/>
      <c r="D87" s="48"/>
      <c r="E87" s="48"/>
      <c r="F87" s="48"/>
      <c r="G87" s="48"/>
      <c r="H87" s="49"/>
    </row>
    <row r="88" spans="1:8">
      <c r="A88" s="47"/>
      <c r="B88" s="48"/>
      <c r="C88" s="48"/>
      <c r="D88" s="48"/>
      <c r="E88" s="48"/>
      <c r="F88" s="48"/>
      <c r="G88" s="48"/>
      <c r="H88" s="49"/>
    </row>
    <row r="89" spans="1:8">
      <c r="A89" s="47"/>
      <c r="B89" s="48"/>
      <c r="C89" s="48"/>
      <c r="D89" s="48"/>
      <c r="E89" s="48"/>
      <c r="F89" s="48"/>
      <c r="G89" s="48"/>
      <c r="H89" s="49"/>
    </row>
    <row r="90" spans="1:8">
      <c r="A90" s="47"/>
      <c r="B90" s="48"/>
      <c r="C90" s="48"/>
      <c r="D90" s="48"/>
      <c r="E90" s="48"/>
      <c r="F90" s="48"/>
      <c r="G90" s="48"/>
      <c r="H90" s="49"/>
    </row>
    <row r="91" spans="1:8">
      <c r="A91" s="47"/>
      <c r="B91" s="48"/>
      <c r="C91" s="48"/>
      <c r="D91" s="48"/>
      <c r="E91" s="48"/>
      <c r="F91" s="48"/>
      <c r="G91" s="48"/>
      <c r="H91" s="49"/>
    </row>
    <row r="92" spans="1:8">
      <c r="A92" s="47"/>
      <c r="B92" s="48"/>
      <c r="C92" s="48"/>
      <c r="D92" s="48"/>
      <c r="E92" s="48"/>
      <c r="F92" s="48"/>
      <c r="G92" s="48"/>
      <c r="H92" s="49"/>
    </row>
    <row r="93" spans="1:8">
      <c r="A93" s="47"/>
      <c r="B93" s="48"/>
      <c r="C93" s="48"/>
      <c r="D93" s="48"/>
      <c r="E93" s="48"/>
      <c r="F93" s="48"/>
      <c r="G93" s="48"/>
      <c r="H93" s="49"/>
    </row>
    <row r="94" spans="1:8">
      <c r="A94" s="47"/>
      <c r="B94" s="48"/>
      <c r="C94" s="48"/>
      <c r="D94" s="48"/>
      <c r="E94" s="48"/>
      <c r="F94" s="48"/>
      <c r="G94" s="48"/>
      <c r="H94" s="49"/>
    </row>
    <row r="95" spans="1:8">
      <c r="A95" s="50"/>
      <c r="B95" s="51"/>
      <c r="C95" s="51"/>
      <c r="D95" s="51"/>
      <c r="E95" s="51"/>
      <c r="F95" s="51"/>
      <c r="G95" s="51"/>
      <c r="H95" s="52"/>
    </row>
    <row r="97" spans="1:8">
      <c r="A97" s="1" t="s">
        <v>196</v>
      </c>
      <c r="B97" s="1"/>
      <c r="C97" s="1"/>
      <c r="D97" s="1"/>
      <c r="E97" s="1"/>
      <c r="F97" s="1"/>
      <c r="G97" s="1"/>
      <c r="H97" s="1"/>
    </row>
    <row r="98" spans="1:8" s="1" customFormat="1" ht="30">
      <c r="A98" s="127" t="s">
        <v>37</v>
      </c>
      <c r="B98" s="128"/>
      <c r="C98" s="15" t="s">
        <v>198</v>
      </c>
      <c r="D98" s="83" t="s">
        <v>181</v>
      </c>
      <c r="E98" s="84" t="s">
        <v>62</v>
      </c>
      <c r="F98" s="84" t="s">
        <v>183</v>
      </c>
      <c r="G98" s="84" t="s">
        <v>184</v>
      </c>
      <c r="H98" s="84" t="s">
        <v>227</v>
      </c>
    </row>
    <row r="99" spans="1:8">
      <c r="A99" s="113"/>
      <c r="B99" s="114"/>
      <c r="C99" s="82"/>
      <c r="D99" s="67"/>
      <c r="E99" s="67"/>
      <c r="F99" s="68"/>
      <c r="G99" s="68">
        <f t="shared" ref="G99:G138" si="4">IF(($D99+$E99)&gt;2020,F99,F99*E99/(2021-D99))</f>
        <v>0</v>
      </c>
      <c r="H99" s="68"/>
    </row>
    <row r="100" spans="1:8">
      <c r="A100" s="113"/>
      <c r="B100" s="114"/>
      <c r="C100" s="82"/>
      <c r="D100" s="67"/>
      <c r="E100" s="67"/>
      <c r="F100" s="68"/>
      <c r="G100" s="68">
        <f t="shared" si="4"/>
        <v>0</v>
      </c>
      <c r="H100" s="68"/>
    </row>
    <row r="101" spans="1:8">
      <c r="A101" s="113"/>
      <c r="B101" s="114"/>
      <c r="C101" s="82"/>
      <c r="D101" s="67"/>
      <c r="E101" s="67"/>
      <c r="F101" s="68"/>
      <c r="G101" s="68">
        <f t="shared" si="4"/>
        <v>0</v>
      </c>
      <c r="H101" s="68"/>
    </row>
    <row r="102" spans="1:8">
      <c r="A102" s="113"/>
      <c r="B102" s="114"/>
      <c r="C102" s="82"/>
      <c r="D102" s="67"/>
      <c r="E102" s="67"/>
      <c r="F102" s="68"/>
      <c r="G102" s="68">
        <f t="shared" si="4"/>
        <v>0</v>
      </c>
      <c r="H102" s="68"/>
    </row>
    <row r="103" spans="1:8">
      <c r="A103" s="113"/>
      <c r="B103" s="114"/>
      <c r="C103" s="82"/>
      <c r="D103" s="67"/>
      <c r="E103" s="67"/>
      <c r="F103" s="68"/>
      <c r="G103" s="68">
        <f t="shared" si="4"/>
        <v>0</v>
      </c>
      <c r="H103" s="68"/>
    </row>
    <row r="104" spans="1:8">
      <c r="A104" s="113"/>
      <c r="B104" s="114"/>
      <c r="C104" s="82"/>
      <c r="D104" s="67"/>
      <c r="E104" s="67"/>
      <c r="F104" s="68"/>
      <c r="G104" s="68">
        <f t="shared" si="4"/>
        <v>0</v>
      </c>
      <c r="H104" s="68"/>
    </row>
    <row r="105" spans="1:8">
      <c r="A105" s="113"/>
      <c r="B105" s="114"/>
      <c r="C105" s="82"/>
      <c r="D105" s="67"/>
      <c r="E105" s="67"/>
      <c r="F105" s="68"/>
      <c r="G105" s="68">
        <f t="shared" si="4"/>
        <v>0</v>
      </c>
      <c r="H105" s="68"/>
    </row>
    <row r="106" spans="1:8">
      <c r="A106" s="113"/>
      <c r="B106" s="114"/>
      <c r="C106" s="82"/>
      <c r="D106" s="67"/>
      <c r="E106" s="67"/>
      <c r="F106" s="68"/>
      <c r="G106" s="68">
        <f t="shared" si="4"/>
        <v>0</v>
      </c>
      <c r="H106" s="68"/>
    </row>
    <row r="107" spans="1:8">
      <c r="A107" s="113"/>
      <c r="B107" s="114"/>
      <c r="C107" s="82"/>
      <c r="D107" s="67"/>
      <c r="E107" s="67"/>
      <c r="F107" s="68"/>
      <c r="G107" s="68">
        <f t="shared" si="4"/>
        <v>0</v>
      </c>
      <c r="H107" s="68"/>
    </row>
    <row r="108" spans="1:8">
      <c r="A108" s="113"/>
      <c r="B108" s="114"/>
      <c r="C108" s="82"/>
      <c r="D108" s="67"/>
      <c r="E108" s="67"/>
      <c r="F108" s="68"/>
      <c r="G108" s="68">
        <f t="shared" si="4"/>
        <v>0</v>
      </c>
      <c r="H108" s="68"/>
    </row>
    <row r="109" spans="1:8">
      <c r="A109" s="113"/>
      <c r="B109" s="114"/>
      <c r="C109" s="82"/>
      <c r="D109" s="67"/>
      <c r="E109" s="67"/>
      <c r="F109" s="68"/>
      <c r="G109" s="68">
        <f t="shared" si="4"/>
        <v>0</v>
      </c>
      <c r="H109" s="68"/>
    </row>
    <row r="110" spans="1:8">
      <c r="A110" s="113"/>
      <c r="B110" s="114"/>
      <c r="C110" s="82"/>
      <c r="D110" s="67"/>
      <c r="E110" s="67"/>
      <c r="F110" s="68"/>
      <c r="G110" s="68">
        <f t="shared" si="4"/>
        <v>0</v>
      </c>
      <c r="H110" s="68"/>
    </row>
    <row r="111" spans="1:8">
      <c r="A111" s="113"/>
      <c r="B111" s="114"/>
      <c r="C111" s="82"/>
      <c r="D111" s="67"/>
      <c r="E111" s="67"/>
      <c r="F111" s="68"/>
      <c r="G111" s="68">
        <f t="shared" si="4"/>
        <v>0</v>
      </c>
      <c r="H111" s="68"/>
    </row>
    <row r="112" spans="1:8">
      <c r="A112" s="113"/>
      <c r="B112" s="114"/>
      <c r="C112" s="82"/>
      <c r="D112" s="67"/>
      <c r="E112" s="67"/>
      <c r="F112" s="68"/>
      <c r="G112" s="68">
        <f t="shared" si="4"/>
        <v>0</v>
      </c>
      <c r="H112" s="68"/>
    </row>
    <row r="113" spans="1:8">
      <c r="A113" s="113"/>
      <c r="B113" s="114"/>
      <c r="C113" s="82"/>
      <c r="D113" s="67"/>
      <c r="E113" s="67"/>
      <c r="F113" s="68"/>
      <c r="G113" s="68">
        <f t="shared" si="4"/>
        <v>0</v>
      </c>
      <c r="H113" s="68"/>
    </row>
    <row r="114" spans="1:8">
      <c r="A114" s="113"/>
      <c r="B114" s="114"/>
      <c r="C114" s="82"/>
      <c r="D114" s="67"/>
      <c r="E114" s="67"/>
      <c r="F114" s="68"/>
      <c r="G114" s="68">
        <f t="shared" si="4"/>
        <v>0</v>
      </c>
      <c r="H114" s="68"/>
    </row>
    <row r="115" spans="1:8">
      <c r="A115" s="113"/>
      <c r="B115" s="114"/>
      <c r="C115" s="82"/>
      <c r="D115" s="67"/>
      <c r="E115" s="67"/>
      <c r="F115" s="68"/>
      <c r="G115" s="68">
        <f t="shared" si="4"/>
        <v>0</v>
      </c>
      <c r="H115" s="68"/>
    </row>
    <row r="116" spans="1:8">
      <c r="A116" s="113"/>
      <c r="B116" s="114"/>
      <c r="C116" s="82"/>
      <c r="D116" s="67"/>
      <c r="E116" s="67"/>
      <c r="F116" s="68"/>
      <c r="G116" s="68">
        <f t="shared" si="4"/>
        <v>0</v>
      </c>
      <c r="H116" s="68"/>
    </row>
    <row r="117" spans="1:8">
      <c r="A117" s="113"/>
      <c r="B117" s="114"/>
      <c r="C117" s="82"/>
      <c r="D117" s="67"/>
      <c r="E117" s="67"/>
      <c r="F117" s="68"/>
      <c r="G117" s="68">
        <f t="shared" si="4"/>
        <v>0</v>
      </c>
      <c r="H117" s="68"/>
    </row>
    <row r="118" spans="1:8">
      <c r="A118" s="113"/>
      <c r="B118" s="114"/>
      <c r="C118" s="82"/>
      <c r="D118" s="67"/>
      <c r="E118" s="67"/>
      <c r="F118" s="68"/>
      <c r="G118" s="68">
        <f t="shared" si="4"/>
        <v>0</v>
      </c>
      <c r="H118" s="68"/>
    </row>
    <row r="119" spans="1:8">
      <c r="A119" s="113"/>
      <c r="B119" s="114"/>
      <c r="C119" s="82"/>
      <c r="D119" s="67"/>
      <c r="E119" s="67"/>
      <c r="F119" s="68"/>
      <c r="G119" s="68">
        <f t="shared" si="4"/>
        <v>0</v>
      </c>
      <c r="H119" s="68"/>
    </row>
    <row r="120" spans="1:8">
      <c r="A120" s="113"/>
      <c r="B120" s="114"/>
      <c r="C120" s="82"/>
      <c r="D120" s="67"/>
      <c r="E120" s="67"/>
      <c r="F120" s="68"/>
      <c r="G120" s="68">
        <f t="shared" si="4"/>
        <v>0</v>
      </c>
      <c r="H120" s="68"/>
    </row>
    <row r="121" spans="1:8">
      <c r="A121" s="113"/>
      <c r="B121" s="114"/>
      <c r="C121" s="82"/>
      <c r="D121" s="67"/>
      <c r="E121" s="67"/>
      <c r="F121" s="68"/>
      <c r="G121" s="68">
        <f t="shared" si="4"/>
        <v>0</v>
      </c>
      <c r="H121" s="68"/>
    </row>
    <row r="122" spans="1:8">
      <c r="A122" s="113"/>
      <c r="B122" s="114"/>
      <c r="C122" s="82"/>
      <c r="D122" s="67"/>
      <c r="E122" s="67"/>
      <c r="F122" s="68"/>
      <c r="G122" s="68">
        <f t="shared" si="4"/>
        <v>0</v>
      </c>
      <c r="H122" s="68"/>
    </row>
    <row r="123" spans="1:8">
      <c r="A123" s="113"/>
      <c r="B123" s="114"/>
      <c r="C123" s="82"/>
      <c r="D123" s="67"/>
      <c r="E123" s="67"/>
      <c r="F123" s="68"/>
      <c r="G123" s="68">
        <f t="shared" si="4"/>
        <v>0</v>
      </c>
      <c r="H123" s="68"/>
    </row>
    <row r="124" spans="1:8">
      <c r="A124" s="113"/>
      <c r="B124" s="114"/>
      <c r="C124" s="82"/>
      <c r="D124" s="67"/>
      <c r="E124" s="67"/>
      <c r="F124" s="68"/>
      <c r="G124" s="68">
        <f t="shared" si="4"/>
        <v>0</v>
      </c>
      <c r="H124" s="68"/>
    </row>
    <row r="125" spans="1:8">
      <c r="A125" s="113"/>
      <c r="B125" s="114"/>
      <c r="C125" s="82"/>
      <c r="D125" s="67"/>
      <c r="E125" s="67"/>
      <c r="F125" s="68"/>
      <c r="G125" s="68">
        <f t="shared" si="4"/>
        <v>0</v>
      </c>
      <c r="H125" s="68"/>
    </row>
    <row r="126" spans="1:8">
      <c r="A126" s="113"/>
      <c r="B126" s="114"/>
      <c r="C126" s="82"/>
      <c r="D126" s="67"/>
      <c r="E126" s="67"/>
      <c r="F126" s="68"/>
      <c r="G126" s="68">
        <f t="shared" si="4"/>
        <v>0</v>
      </c>
      <c r="H126" s="68"/>
    </row>
    <row r="127" spans="1:8">
      <c r="A127" s="113"/>
      <c r="B127" s="114"/>
      <c r="C127" s="82"/>
      <c r="D127" s="67"/>
      <c r="E127" s="67"/>
      <c r="F127" s="68"/>
      <c r="G127" s="68">
        <f t="shared" si="4"/>
        <v>0</v>
      </c>
      <c r="H127" s="68"/>
    </row>
    <row r="128" spans="1:8">
      <c r="A128" s="113"/>
      <c r="B128" s="114"/>
      <c r="C128" s="82"/>
      <c r="D128" s="67"/>
      <c r="E128" s="67"/>
      <c r="F128" s="68"/>
      <c r="G128" s="68">
        <f t="shared" si="4"/>
        <v>0</v>
      </c>
      <c r="H128" s="68"/>
    </row>
    <row r="129" spans="1:8">
      <c r="A129" s="113"/>
      <c r="B129" s="114"/>
      <c r="C129" s="82"/>
      <c r="D129" s="67"/>
      <c r="E129" s="67"/>
      <c r="F129" s="68"/>
      <c r="G129" s="68">
        <f t="shared" si="4"/>
        <v>0</v>
      </c>
      <c r="H129" s="68"/>
    </row>
    <row r="130" spans="1:8">
      <c r="A130" s="113"/>
      <c r="B130" s="114"/>
      <c r="C130" s="82"/>
      <c r="D130" s="67"/>
      <c r="E130" s="67"/>
      <c r="F130" s="68"/>
      <c r="G130" s="68">
        <f t="shared" si="4"/>
        <v>0</v>
      </c>
      <c r="H130" s="68"/>
    </row>
    <row r="131" spans="1:8">
      <c r="A131" s="113"/>
      <c r="B131" s="114"/>
      <c r="C131" s="82"/>
      <c r="D131" s="67"/>
      <c r="E131" s="67"/>
      <c r="F131" s="68"/>
      <c r="G131" s="68">
        <f t="shared" si="4"/>
        <v>0</v>
      </c>
      <c r="H131" s="68"/>
    </row>
    <row r="132" spans="1:8">
      <c r="A132" s="113"/>
      <c r="B132" s="114"/>
      <c r="C132" s="82"/>
      <c r="D132" s="67"/>
      <c r="E132" s="67"/>
      <c r="F132" s="68"/>
      <c r="G132" s="68">
        <f t="shared" si="4"/>
        <v>0</v>
      </c>
      <c r="H132" s="68"/>
    </row>
    <row r="133" spans="1:8">
      <c r="A133" s="113"/>
      <c r="B133" s="114"/>
      <c r="C133" s="82"/>
      <c r="D133" s="67"/>
      <c r="E133" s="67"/>
      <c r="F133" s="68"/>
      <c r="G133" s="68">
        <f t="shared" si="4"/>
        <v>0</v>
      </c>
      <c r="H133" s="68"/>
    </row>
    <row r="134" spans="1:8">
      <c r="A134" s="113"/>
      <c r="B134" s="114"/>
      <c r="C134" s="82"/>
      <c r="D134" s="67"/>
      <c r="E134" s="67"/>
      <c r="F134" s="68"/>
      <c r="G134" s="68">
        <f t="shared" si="4"/>
        <v>0</v>
      </c>
      <c r="H134" s="68"/>
    </row>
    <row r="135" spans="1:8">
      <c r="A135" s="113"/>
      <c r="B135" s="114"/>
      <c r="C135" s="82"/>
      <c r="D135" s="67"/>
      <c r="E135" s="67"/>
      <c r="F135" s="68"/>
      <c r="G135" s="68">
        <f t="shared" si="4"/>
        <v>0</v>
      </c>
      <c r="H135" s="68"/>
    </row>
    <row r="136" spans="1:8">
      <c r="A136" s="113"/>
      <c r="B136" s="114"/>
      <c r="C136" s="82"/>
      <c r="D136" s="67"/>
      <c r="E136" s="67"/>
      <c r="F136" s="68"/>
      <c r="G136" s="68">
        <f t="shared" si="4"/>
        <v>0</v>
      </c>
      <c r="H136" s="68"/>
    </row>
    <row r="137" spans="1:8">
      <c r="A137" s="113"/>
      <c r="B137" s="114"/>
      <c r="C137" s="82"/>
      <c r="D137" s="67"/>
      <c r="E137" s="67"/>
      <c r="F137" s="68"/>
      <c r="G137" s="68">
        <f t="shared" si="4"/>
        <v>0</v>
      </c>
      <c r="H137" s="68"/>
    </row>
    <row r="138" spans="1:8">
      <c r="A138" s="113"/>
      <c r="B138" s="114"/>
      <c r="C138" s="82"/>
      <c r="D138" s="67"/>
      <c r="E138" s="67"/>
      <c r="F138" s="68"/>
      <c r="G138" s="68">
        <f t="shared" si="4"/>
        <v>0</v>
      </c>
      <c r="H138" s="68"/>
    </row>
    <row r="139" spans="1:8">
      <c r="A139" s="115" t="s">
        <v>195</v>
      </c>
      <c r="B139" s="116"/>
      <c r="C139" s="116"/>
      <c r="D139" s="116"/>
      <c r="E139" s="117"/>
      <c r="F139" s="15" t="s">
        <v>146</v>
      </c>
      <c r="G139" s="79">
        <f>SUM(G99:G138)</f>
        <v>0</v>
      </c>
      <c r="H139" s="26" t="s">
        <v>23</v>
      </c>
    </row>
    <row r="141" spans="1:8">
      <c r="A141" s="1" t="s">
        <v>87</v>
      </c>
    </row>
    <row r="142" spans="1:8" s="34" customFormat="1">
      <c r="A142" s="34" t="s">
        <v>139</v>
      </c>
    </row>
    <row r="143" spans="1:8" s="34" customFormat="1">
      <c r="D143" s="34" t="s">
        <v>75</v>
      </c>
      <c r="E143" s="34" t="s">
        <v>76</v>
      </c>
      <c r="F143" s="34" t="s">
        <v>68</v>
      </c>
    </row>
    <row r="144" spans="1:8" s="34" customFormat="1">
      <c r="A144" s="34" t="s">
        <v>78</v>
      </c>
      <c r="D144" s="34" t="s">
        <v>77</v>
      </c>
    </row>
    <row r="145" spans="1:6" s="34" customFormat="1">
      <c r="A145" s="34" t="s">
        <v>79</v>
      </c>
    </row>
    <row r="147" spans="1:6">
      <c r="A147" s="1" t="s">
        <v>89</v>
      </c>
    </row>
    <row r="148" spans="1:6" s="34" customFormat="1">
      <c r="A148" s="34" t="s">
        <v>90</v>
      </c>
    </row>
    <row r="149" spans="1:6" s="34" customFormat="1">
      <c r="D149" s="34" t="s">
        <v>75</v>
      </c>
      <c r="E149" s="34" t="s">
        <v>76</v>
      </c>
      <c r="F149" s="34" t="s">
        <v>68</v>
      </c>
    </row>
    <row r="150" spans="1:6" s="34" customFormat="1">
      <c r="A150" s="34" t="s">
        <v>78</v>
      </c>
      <c r="D150" s="34" t="s">
        <v>77</v>
      </c>
    </row>
    <row r="151" spans="1:6" s="34" customFormat="1">
      <c r="A151" s="34" t="s">
        <v>79</v>
      </c>
    </row>
    <row r="153" spans="1:6">
      <c r="A153" s="1" t="s">
        <v>91</v>
      </c>
    </row>
    <row r="154" spans="1:6" s="34" customFormat="1">
      <c r="A154" s="34" t="s">
        <v>167</v>
      </c>
    </row>
    <row r="155" spans="1:6" s="34" customFormat="1">
      <c r="D155" s="34" t="s">
        <v>75</v>
      </c>
      <c r="E155" s="34" t="s">
        <v>76</v>
      </c>
      <c r="F155" s="34" t="s">
        <v>68</v>
      </c>
    </row>
    <row r="156" spans="1:6" s="34" customFormat="1">
      <c r="A156" s="34" t="s">
        <v>78</v>
      </c>
      <c r="D156" s="34" t="s">
        <v>77</v>
      </c>
    </row>
    <row r="157" spans="1:6" s="34" customFormat="1">
      <c r="A157" s="34" t="s">
        <v>79</v>
      </c>
    </row>
    <row r="159" spans="1:6" s="34" customFormat="1">
      <c r="A159" s="34" t="s">
        <v>161</v>
      </c>
    </row>
    <row r="160" spans="1:6" s="34" customFormat="1">
      <c r="A160" s="34" t="s">
        <v>168</v>
      </c>
      <c r="D160" s="34" t="s">
        <v>75</v>
      </c>
      <c r="E160" s="34" t="s">
        <v>76</v>
      </c>
      <c r="F160" s="34" t="s">
        <v>68</v>
      </c>
    </row>
    <row r="161" spans="1:8" s="34" customFormat="1">
      <c r="A161" s="34" t="s">
        <v>92</v>
      </c>
    </row>
    <row r="162" spans="1:8" s="34" customFormat="1">
      <c r="A162" s="34" t="s">
        <v>160</v>
      </c>
      <c r="D162" s="30"/>
      <c r="E162" s="30"/>
      <c r="F162" s="30"/>
      <c r="G162" s="30"/>
      <c r="H162" s="30"/>
    </row>
    <row r="163" spans="1:8" s="34" customFormat="1">
      <c r="A163" s="34" t="s">
        <v>94</v>
      </c>
      <c r="D163" s="53"/>
      <c r="E163" s="53"/>
      <c r="F163" s="53"/>
      <c r="G163" s="53"/>
      <c r="H163" s="53"/>
    </row>
    <row r="164" spans="1:8" s="34" customFormat="1">
      <c r="D164" s="53"/>
      <c r="E164" s="53"/>
      <c r="F164" s="53"/>
      <c r="G164" s="53"/>
      <c r="H164" s="53"/>
    </row>
    <row r="165" spans="1:8" s="34" customFormat="1">
      <c r="D165" s="53"/>
      <c r="E165" s="53"/>
      <c r="F165" s="53"/>
      <c r="G165" s="53"/>
      <c r="H165" s="53"/>
    </row>
    <row r="166" spans="1:8" s="34" customFormat="1">
      <c r="D166" s="53"/>
      <c r="E166" s="53"/>
      <c r="F166" s="53"/>
      <c r="G166" s="53"/>
      <c r="H166" s="53"/>
    </row>
    <row r="167" spans="1:8" s="34" customFormat="1">
      <c r="D167" s="53"/>
      <c r="E167" s="53"/>
      <c r="F167" s="53"/>
      <c r="G167" s="53"/>
      <c r="H167" s="53"/>
    </row>
    <row r="168" spans="1:8" s="34" customFormat="1">
      <c r="D168" s="53"/>
      <c r="E168" s="53"/>
      <c r="F168" s="53"/>
      <c r="G168" s="53"/>
      <c r="H168" s="53"/>
    </row>
    <row r="169" spans="1:8" s="34" customFormat="1">
      <c r="D169" s="53"/>
      <c r="E169" s="53"/>
      <c r="F169" s="53"/>
      <c r="G169" s="53"/>
      <c r="H169" s="53"/>
    </row>
    <row r="170" spans="1:8" s="34" customFormat="1">
      <c r="D170" s="53"/>
      <c r="E170" s="53"/>
      <c r="F170" s="53"/>
      <c r="G170" s="53"/>
      <c r="H170" s="53"/>
    </row>
    <row r="171" spans="1:8" s="34" customFormat="1">
      <c r="D171" s="53"/>
      <c r="E171" s="53"/>
      <c r="F171" s="53"/>
      <c r="G171" s="53"/>
      <c r="H171" s="53"/>
    </row>
    <row r="172" spans="1:8" s="34" customFormat="1">
      <c r="A172" s="34" t="s">
        <v>93</v>
      </c>
      <c r="D172" s="53"/>
      <c r="E172" s="53"/>
      <c r="F172" s="53"/>
      <c r="G172" s="53"/>
      <c r="H172" s="53"/>
    </row>
    <row r="173" spans="1:8" s="34" customFormat="1">
      <c r="A173" s="34" t="s">
        <v>105</v>
      </c>
    </row>
    <row r="174" spans="1:8" s="34" customFormat="1"/>
    <row r="175" spans="1:8">
      <c r="A175" s="1" t="s">
        <v>95</v>
      </c>
    </row>
    <row r="176" spans="1:8" s="34" customFormat="1">
      <c r="A176" s="54" t="s">
        <v>127</v>
      </c>
    </row>
    <row r="177" spans="1:8">
      <c r="A177" t="s">
        <v>96</v>
      </c>
    </row>
    <row r="178" spans="1:8" s="34" customFormat="1">
      <c r="D178" s="34" t="s">
        <v>75</v>
      </c>
      <c r="E178" s="34" t="s">
        <v>76</v>
      </c>
      <c r="F178" s="34" t="s">
        <v>68</v>
      </c>
    </row>
    <row r="179" spans="1:8" s="34" customFormat="1">
      <c r="A179" s="34" t="s">
        <v>98</v>
      </c>
      <c r="D179" s="34" t="s">
        <v>77</v>
      </c>
      <c r="F179" s="34" t="s">
        <v>77</v>
      </c>
      <c r="G179" s="34" t="s">
        <v>77</v>
      </c>
      <c r="H179" s="34" t="s">
        <v>77</v>
      </c>
    </row>
    <row r="181" spans="1:8" s="34" customFormat="1">
      <c r="A181" s="54" t="s">
        <v>128</v>
      </c>
    </row>
    <row r="182" spans="1:8">
      <c r="A182" t="s">
        <v>96</v>
      </c>
    </row>
    <row r="183" spans="1:8" s="34" customFormat="1">
      <c r="D183" s="34" t="s">
        <v>75</v>
      </c>
      <c r="E183" s="34" t="s">
        <v>76</v>
      </c>
      <c r="F183" s="34" t="s">
        <v>68</v>
      </c>
    </row>
    <row r="184" spans="1:8" s="34" customFormat="1">
      <c r="A184" s="34" t="s">
        <v>97</v>
      </c>
      <c r="D184" s="34" t="s">
        <v>77</v>
      </c>
      <c r="F184" s="34" t="s">
        <v>77</v>
      </c>
      <c r="G184" s="34" t="s">
        <v>77</v>
      </c>
      <c r="H184" s="34" t="s">
        <v>77</v>
      </c>
    </row>
    <row r="186" spans="1:8">
      <c r="A186" s="1" t="s">
        <v>99</v>
      </c>
    </row>
    <row r="187" spans="1:8" s="34" customFormat="1">
      <c r="A187" s="54" t="s">
        <v>129</v>
      </c>
    </row>
    <row r="188" spans="1:8">
      <c r="A188" t="s">
        <v>103</v>
      </c>
    </row>
    <row r="189" spans="1:8" s="34" customFormat="1">
      <c r="D189" s="34" t="s">
        <v>75</v>
      </c>
      <c r="E189" s="34" t="s">
        <v>76</v>
      </c>
      <c r="F189" s="34" t="s">
        <v>68</v>
      </c>
    </row>
    <row r="190" spans="1:8" s="34" customFormat="1">
      <c r="A190" s="34" t="s">
        <v>169</v>
      </c>
    </row>
    <row r="191" spans="1:8">
      <c r="B191" t="s">
        <v>104</v>
      </c>
      <c r="C191" t="s">
        <v>170</v>
      </c>
      <c r="D191" t="s">
        <v>3</v>
      </c>
    </row>
    <row r="192" spans="1:8">
      <c r="B192" s="30" t="s">
        <v>77</v>
      </c>
      <c r="C192" s="27"/>
      <c r="D192" s="102"/>
      <c r="E192" s="102"/>
      <c r="F192" s="102"/>
    </row>
    <row r="193" spans="2:6">
      <c r="B193" s="30" t="s">
        <v>77</v>
      </c>
      <c r="C193" s="3"/>
      <c r="D193" s="102"/>
      <c r="E193" s="102"/>
      <c r="F193" s="102"/>
    </row>
    <row r="194" spans="2:6">
      <c r="B194" s="30" t="s">
        <v>77</v>
      </c>
      <c r="C194" s="3"/>
      <c r="D194" s="102"/>
      <c r="E194" s="102"/>
      <c r="F194" s="102"/>
    </row>
    <row r="195" spans="2:6">
      <c r="B195" s="30" t="s">
        <v>77</v>
      </c>
      <c r="C195" s="3"/>
      <c r="D195" s="102"/>
      <c r="E195" s="102"/>
      <c r="F195" s="102"/>
    </row>
  </sheetData>
  <mergeCells count="48">
    <mergeCell ref="A55:H55"/>
    <mergeCell ref="D195:F195"/>
    <mergeCell ref="A139:E139"/>
    <mergeCell ref="D192:F192"/>
    <mergeCell ref="D193:F193"/>
    <mergeCell ref="D194:F194"/>
    <mergeCell ref="F59:H62"/>
    <mergeCell ref="A129:B129"/>
    <mergeCell ref="A130:B130"/>
    <mergeCell ref="A131:B131"/>
    <mergeCell ref="A132:B132"/>
    <mergeCell ref="A109:B109"/>
    <mergeCell ref="A110:B110"/>
    <mergeCell ref="A111:B111"/>
    <mergeCell ref="A112:B112"/>
    <mergeCell ref="A113:B113"/>
    <mergeCell ref="A114:B114"/>
    <mergeCell ref="A115:B115"/>
    <mergeCell ref="A116:B116"/>
    <mergeCell ref="A117:B117"/>
    <mergeCell ref="A118:B118"/>
    <mergeCell ref="A108:B108"/>
    <mergeCell ref="A98:B98"/>
    <mergeCell ref="A99:B99"/>
    <mergeCell ref="A100:B100"/>
    <mergeCell ref="A101:B101"/>
    <mergeCell ref="A102:B102"/>
    <mergeCell ref="A103:B103"/>
    <mergeCell ref="A104:B104"/>
    <mergeCell ref="A105:B105"/>
    <mergeCell ref="A106:B106"/>
    <mergeCell ref="A107:B107"/>
    <mergeCell ref="A119:B119"/>
    <mergeCell ref="A120:B120"/>
    <mergeCell ref="A121:B121"/>
    <mergeCell ref="A122:B122"/>
    <mergeCell ref="A123:B123"/>
    <mergeCell ref="A138:B138"/>
    <mergeCell ref="A124:B124"/>
    <mergeCell ref="A125:B125"/>
    <mergeCell ref="A126:B126"/>
    <mergeCell ref="A127:B127"/>
    <mergeCell ref="A128:B128"/>
    <mergeCell ref="A133:B133"/>
    <mergeCell ref="A134:B134"/>
    <mergeCell ref="A135:B135"/>
    <mergeCell ref="A136:B136"/>
    <mergeCell ref="A137:B137"/>
  </mergeCells>
  <dataValidations disablePrompts="1" count="1">
    <dataValidation type="list" allowBlank="1" showInputMessage="1" showErrorMessage="1" sqref="H99:H138" xr:uid="{62A223B6-D536-4A03-8C62-F446721EE488}">
      <formula1>"Oui,Non"</formula1>
    </dataValidation>
  </dataValidations>
  <pageMargins left="0.7" right="0.7" top="0.75" bottom="0.75" header="0.3" footer="0.3"/>
  <pageSetup paperSize="9" scale="71" fitToHeight="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D231B1C-0286-4E88-BC3F-EEB8DA34145E}">
          <x14:formula1>
            <xm:f>Listes!$A$2:$A$16</xm:f>
          </x14:formula1>
          <xm:sqref>C99:C138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1"/>
  <sheetViews>
    <sheetView zoomScale="115" zoomScaleNormal="115" workbookViewId="0"/>
  </sheetViews>
  <sheetFormatPr defaultRowHeight="15"/>
  <cols>
    <col min="1" max="1" width="50.7109375" customWidth="1"/>
    <col min="3" max="7" width="11.7109375" customWidth="1"/>
    <col min="8" max="8" width="12.7109375" customWidth="1"/>
  </cols>
  <sheetData>
    <row r="1" spans="1:8" s="55" customFormat="1" ht="18.75">
      <c r="A1" s="55" t="s">
        <v>176</v>
      </c>
    </row>
    <row r="2" spans="1:8">
      <c r="A2" s="1"/>
    </row>
    <row r="3" spans="1:8">
      <c r="A3" s="12"/>
      <c r="B3" s="12"/>
      <c r="C3" s="16" t="s">
        <v>41</v>
      </c>
      <c r="D3" s="16">
        <v>2017</v>
      </c>
      <c r="E3" s="16">
        <v>2018</v>
      </c>
      <c r="F3" s="16">
        <v>2019</v>
      </c>
      <c r="G3" s="16">
        <v>2020</v>
      </c>
      <c r="H3" s="16" t="s">
        <v>44</v>
      </c>
    </row>
    <row r="4" spans="1:8" ht="18">
      <c r="A4" s="16" t="s">
        <v>150</v>
      </c>
      <c r="B4" s="12" t="s">
        <v>42</v>
      </c>
      <c r="C4" s="70">
        <f>Référence!$G$122</f>
        <v>0</v>
      </c>
      <c r="D4" s="70">
        <f>'2017'!$G$54</f>
        <v>0</v>
      </c>
      <c r="E4" s="70">
        <f>'2018'!$G$54</f>
        <v>0</v>
      </c>
      <c r="F4" s="70">
        <f>'2019'!$G$54</f>
        <v>0</v>
      </c>
      <c r="G4" s="70">
        <f>'2020'!$G$54</f>
        <v>0</v>
      </c>
      <c r="H4" s="60" t="str">
        <f>IF(C4&gt;0,(G4/C4)-1,"-")</f>
        <v>-</v>
      </c>
    </row>
    <row r="5" spans="1:8" ht="18">
      <c r="A5" s="16" t="s">
        <v>49</v>
      </c>
      <c r="B5" s="23" t="s">
        <v>48</v>
      </c>
      <c r="C5" s="70">
        <f>Référence!$G$123</f>
        <v>0</v>
      </c>
      <c r="D5" s="70">
        <f>'2017'!$C$66</f>
        <v>0</v>
      </c>
      <c r="E5" s="70">
        <f>'2018'!$C$66</f>
        <v>0</v>
      </c>
      <c r="F5" s="70">
        <f>'2019'!$C$66</f>
        <v>0</v>
      </c>
      <c r="G5" s="70">
        <f>'2020'!$C$66</f>
        <v>0</v>
      </c>
      <c r="H5" s="60" t="str">
        <f>IF(C5&gt;0,(G5/C5)-1,"-")</f>
        <v>-</v>
      </c>
    </row>
    <row r="7" spans="1:8">
      <c r="A7" s="16" t="s">
        <v>140</v>
      </c>
      <c r="B7" s="12"/>
      <c r="C7" s="16" t="s">
        <v>41</v>
      </c>
      <c r="D7" s="16">
        <v>2017</v>
      </c>
      <c r="E7" s="16">
        <v>2018</v>
      </c>
      <c r="F7" s="16">
        <v>2019</v>
      </c>
      <c r="G7" s="16">
        <v>2020</v>
      </c>
      <c r="H7" s="16" t="s">
        <v>44</v>
      </c>
    </row>
    <row r="8" spans="1:8">
      <c r="A8" s="23" t="str">
        <f>IF(Référence!A106&lt;&gt;"",Référence!A106,"-")</f>
        <v>-</v>
      </c>
      <c r="B8" s="26" t="str">
        <f>IF(Référence!E106&lt;&gt;"",Référence!E106,"")</f>
        <v/>
      </c>
      <c r="C8" s="18">
        <f>Référence!G116</f>
        <v>0</v>
      </c>
      <c r="D8" s="18">
        <f>'2017'!$D59</f>
        <v>0</v>
      </c>
      <c r="E8" s="18">
        <f>'2018'!$D59</f>
        <v>0</v>
      </c>
      <c r="F8" s="18">
        <f>'2019'!$D59</f>
        <v>0</v>
      </c>
      <c r="G8" s="18">
        <f>'2020'!$D59</f>
        <v>0</v>
      </c>
      <c r="H8" s="57" t="str">
        <f t="shared" ref="H8:H13" si="0">IF(C8&gt;0,(G8/C8)-1,"-")</f>
        <v>-</v>
      </c>
    </row>
    <row r="9" spans="1:8">
      <c r="A9" s="26" t="str">
        <f>IF(Référence!A107&lt;&gt;"",Référence!A107,"-")</f>
        <v>-</v>
      </c>
      <c r="B9" s="26" t="str">
        <f>IF(Référence!E107&lt;&gt;"",Référence!E107,"")</f>
        <v/>
      </c>
      <c r="C9" s="18">
        <f>Référence!G117</f>
        <v>0</v>
      </c>
      <c r="D9" s="18">
        <f>'2017'!$D60</f>
        <v>0</v>
      </c>
      <c r="E9" s="18">
        <f>'2018'!$D60</f>
        <v>0</v>
      </c>
      <c r="F9" s="18">
        <f>'2019'!$D60</f>
        <v>0</v>
      </c>
      <c r="G9" s="18">
        <f>'2020'!$D60</f>
        <v>0</v>
      </c>
      <c r="H9" s="57" t="str">
        <f t="shared" si="0"/>
        <v>-</v>
      </c>
    </row>
    <row r="10" spans="1:8">
      <c r="A10" s="26" t="str">
        <f>IF(Référence!A108&lt;&gt;"",Référence!A108,"-")</f>
        <v>-</v>
      </c>
      <c r="B10" s="26" t="str">
        <f>IF(Référence!E108&lt;&gt;"",Référence!E108,"")</f>
        <v/>
      </c>
      <c r="C10" s="18">
        <f>Référence!G118</f>
        <v>0</v>
      </c>
      <c r="D10" s="18">
        <f>'2017'!$D61</f>
        <v>0</v>
      </c>
      <c r="E10" s="18">
        <f>'2018'!$D61</f>
        <v>0</v>
      </c>
      <c r="F10" s="18">
        <f>'2019'!$D61</f>
        <v>0</v>
      </c>
      <c r="G10" s="18">
        <f>'2020'!$D61</f>
        <v>0</v>
      </c>
      <c r="H10" s="57" t="str">
        <f t="shared" si="0"/>
        <v>-</v>
      </c>
    </row>
    <row r="11" spans="1:8">
      <c r="A11" s="26" t="str">
        <f>IF(Référence!A109&lt;&gt;"",Référence!A109,"-")</f>
        <v>-</v>
      </c>
      <c r="B11" s="26" t="str">
        <f>IF(Référence!E109&lt;&gt;"",Référence!E109,"")</f>
        <v/>
      </c>
      <c r="C11" s="18">
        <f>Référence!G119</f>
        <v>0</v>
      </c>
      <c r="D11" s="18">
        <f>'2017'!$D62</f>
        <v>0</v>
      </c>
      <c r="E11" s="18">
        <f>'2018'!$D62</f>
        <v>0</v>
      </c>
      <c r="F11" s="18">
        <f>'2019'!$D62</f>
        <v>0</v>
      </c>
      <c r="G11" s="18">
        <f>'2020'!$D62</f>
        <v>0</v>
      </c>
      <c r="H11" s="57" t="str">
        <f t="shared" si="0"/>
        <v>-</v>
      </c>
    </row>
    <row r="12" spans="1:8">
      <c r="A12" s="26" t="str">
        <f>IF(Référence!A110&lt;&gt;"",Référence!A110,"-")</f>
        <v>-</v>
      </c>
      <c r="B12" s="26" t="str">
        <f>IF(Référence!E110&lt;&gt;"",Référence!E110,"")</f>
        <v/>
      </c>
      <c r="C12" s="18">
        <f>Référence!G120</f>
        <v>0</v>
      </c>
      <c r="D12" s="18">
        <f>'2017'!$D63</f>
        <v>0</v>
      </c>
      <c r="E12" s="18">
        <f>'2018'!$D63</f>
        <v>0</v>
      </c>
      <c r="F12" s="18">
        <f>'2019'!$D63</f>
        <v>0</v>
      </c>
      <c r="G12" s="18">
        <f>'2020'!$D63</f>
        <v>0</v>
      </c>
      <c r="H12" s="57" t="str">
        <f t="shared" si="0"/>
        <v>-</v>
      </c>
    </row>
    <row r="13" spans="1:8">
      <c r="A13" s="26" t="str">
        <f>IF(Référence!A111&lt;&gt;"",Référence!A111,"-")</f>
        <v>-</v>
      </c>
      <c r="B13" s="26" t="str">
        <f>IF(Référence!E111&lt;&gt;"",Référence!E111,"")</f>
        <v/>
      </c>
      <c r="C13" s="18">
        <f>Référence!G121</f>
        <v>0</v>
      </c>
      <c r="D13" s="18">
        <f>'2017'!$D64</f>
        <v>0</v>
      </c>
      <c r="E13" s="18">
        <f>'2018'!$D64</f>
        <v>0</v>
      </c>
      <c r="F13" s="18">
        <f>'2019'!$D64</f>
        <v>0</v>
      </c>
      <c r="G13" s="18">
        <f>'2020'!$D64</f>
        <v>0</v>
      </c>
      <c r="H13" s="57" t="str">
        <f t="shared" si="0"/>
        <v>-</v>
      </c>
    </row>
    <row r="14" spans="1:8">
      <c r="C14" s="13"/>
      <c r="D14" s="13"/>
      <c r="E14" s="13"/>
      <c r="F14" s="13"/>
      <c r="G14" s="13"/>
    </row>
    <row r="15" spans="1:8">
      <c r="A15" s="16" t="s">
        <v>43</v>
      </c>
      <c r="B15" s="12"/>
      <c r="C15" s="16" t="s">
        <v>41</v>
      </c>
      <c r="D15" s="16">
        <v>2017</v>
      </c>
      <c r="E15" s="16">
        <v>2018</v>
      </c>
      <c r="F15" s="16">
        <v>2019</v>
      </c>
      <c r="G15" s="16">
        <v>2020</v>
      </c>
      <c r="H15" s="16" t="s">
        <v>44</v>
      </c>
    </row>
    <row r="16" spans="1:8" ht="18">
      <c r="A16" s="17" t="s">
        <v>43</v>
      </c>
      <c r="B16" s="12" t="s">
        <v>45</v>
      </c>
      <c r="C16" s="24">
        <f>Référence!$B$128</f>
        <v>0</v>
      </c>
      <c r="D16" s="24">
        <f>'2017'!$B$72</f>
        <v>0</v>
      </c>
      <c r="E16" s="24">
        <f>'2018'!$B$72</f>
        <v>0</v>
      </c>
      <c r="F16" s="24">
        <f>'2019'!$B$72</f>
        <v>0</v>
      </c>
      <c r="G16" s="24">
        <f>'2020'!$B$72</f>
        <v>0</v>
      </c>
      <c r="H16" s="61" t="str">
        <f>IF(C16&gt;0,(G16/C16)-1,"-")</f>
        <v>-</v>
      </c>
    </row>
    <row r="17" spans="1:9">
      <c r="A17" s="12" t="s">
        <v>149</v>
      </c>
      <c r="B17" s="12"/>
      <c r="C17" s="24">
        <v>1</v>
      </c>
      <c r="D17" s="24">
        <f>$C$17-(7%/6)-(5.833%/4)*1</f>
        <v>0.97375083333333323</v>
      </c>
      <c r="E17" s="24">
        <f>$C$17-(7%/6)-(5.833%/4)*2</f>
        <v>0.95916833333333329</v>
      </c>
      <c r="F17" s="24">
        <f>$C$17-(7%/6)-(5.833%/4)*3</f>
        <v>0.94458583333333324</v>
      </c>
      <c r="G17" s="24">
        <f>$C$17-(7%/6)-(5.833%/4)*4</f>
        <v>0.93000333333333329</v>
      </c>
      <c r="H17" s="60">
        <f>IF(C17&gt;0,(G17/C17)-1,"-")</f>
        <v>-6.9996666666666707E-2</v>
      </c>
    </row>
    <row r="19" spans="1:9">
      <c r="A19" s="16" t="s">
        <v>156</v>
      </c>
      <c r="B19" s="12"/>
      <c r="C19" s="12" t="s">
        <v>50</v>
      </c>
      <c r="D19" s="16">
        <v>2017</v>
      </c>
      <c r="E19" s="16">
        <v>2018</v>
      </c>
      <c r="F19" s="16">
        <v>2019</v>
      </c>
      <c r="G19" s="16">
        <v>2020</v>
      </c>
    </row>
    <row r="20" spans="1:9" ht="18">
      <c r="A20" s="12" t="s">
        <v>51</v>
      </c>
      <c r="B20" s="12" t="s">
        <v>63</v>
      </c>
      <c r="C20" s="18"/>
      <c r="D20" s="18">
        <f>'2017'!$G$139</f>
        <v>0</v>
      </c>
      <c r="E20" s="18">
        <f>'2018'!$G$139</f>
        <v>0</v>
      </c>
      <c r="F20" s="18">
        <f>'2019'!$G$139</f>
        <v>0</v>
      </c>
      <c r="G20" s="18">
        <f>'2020'!$G$139</f>
        <v>0</v>
      </c>
      <c r="H20" s="14"/>
    </row>
    <row r="21" spans="1:9">
      <c r="A21" s="9"/>
      <c r="B21" s="9"/>
      <c r="C21" s="21"/>
      <c r="D21" s="22"/>
      <c r="E21" s="22"/>
      <c r="F21" s="22"/>
      <c r="G21" s="22"/>
      <c r="H21" s="22"/>
      <c r="I21" s="14"/>
    </row>
  </sheetData>
  <pageMargins left="0.7" right="0.7" top="0.75" bottom="0.75" header="0.3" footer="0.3"/>
  <pageSetup paperSize="9"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de garde</vt:lpstr>
      <vt:lpstr>Evaluation</vt:lpstr>
      <vt:lpstr>Programme actions</vt:lpstr>
      <vt:lpstr>Référence</vt:lpstr>
      <vt:lpstr>2017</vt:lpstr>
      <vt:lpstr>2018</vt:lpstr>
      <vt:lpstr>2019</vt:lpstr>
      <vt:lpstr>2020</vt:lpstr>
      <vt:lpstr>Résumé</vt:lpstr>
      <vt:lpstr>Listes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Conrod</dc:creator>
  <cp:lastModifiedBy>Fabrice Conrod</cp:lastModifiedBy>
  <cp:lastPrinted>2019-02-11T14:07:01Z</cp:lastPrinted>
  <dcterms:created xsi:type="dcterms:W3CDTF">2017-01-03T14:10:53Z</dcterms:created>
  <dcterms:modified xsi:type="dcterms:W3CDTF">2019-02-11T14:12:33Z</dcterms:modified>
</cp:coreProperties>
</file>